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firstSheet="1" activeTab="13"/>
  </bookViews>
  <sheets>
    <sheet name="S02_1P11" sheetId="4" r:id="rId1"/>
    <sheet name="S03_2P11" sheetId="5" r:id="rId2"/>
    <sheet name="S4_1P" sheetId="6" r:id="rId3"/>
    <sheet name="S05_2p11" sheetId="7" r:id="rId4"/>
    <sheet name="S08_1P11" sheetId="8" r:id="rId5"/>
    <sheet name="S10_2P11" sheetId="9" r:id="rId6"/>
    <sheet name="S12_1P11" sheetId="10" r:id="rId7"/>
    <sheet name="S13_1p11" sheetId="11" r:id="rId8"/>
    <sheet name="S17_1P11" sheetId="12" r:id="rId9"/>
    <sheet name="S17_8p11" sheetId="13" r:id="rId10"/>
    <sheet name="S17_9P11" sheetId="14" r:id="rId11"/>
    <sheet name="S17_13P-13" sheetId="18" r:id="rId12"/>
    <sheet name="S17_16P11" sheetId="19" r:id="rId13"/>
    <sheet name="S20_4P11" sheetId="20" r:id="rId14"/>
    <sheet name="S20_5P11" sheetId="21" r:id="rId15"/>
    <sheet name="S25" sheetId="22" r:id="rId16"/>
    <sheet name="Lapas1" sheetId="23" r:id="rId17"/>
  </sheets>
  <externalReferences>
    <externalReference r:id="rId18"/>
    <externalReference r:id="rId19"/>
  </externalReferences>
  <definedNames>
    <definedName name="_ftn1" localSheetId="2">S4_1P!$A$18</definedName>
    <definedName name="_ftnref1" localSheetId="2">S4_1P!$A$11</definedName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Excel_BuiltIn_Print_Area_1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11">'S17_13P-13'!$A$1:$D$17</definedName>
    <definedName name="_xlnm.Print_Area" localSheetId="2">S4_1P!$A$1:$J$41</definedName>
    <definedName name="_xlnm.Print_Titles" localSheetId="0">S02_1P11!$19:$19</definedName>
    <definedName name="_xlnm.Print_Titles" localSheetId="1">S03_2P11!$20:$20</definedName>
    <definedName name="_xlnm.Print_Titles" localSheetId="3">S05_2p11!$15:$18</definedName>
    <definedName name="_xlnm.Print_Titles" localSheetId="4">S08_1P11!$37:$38</definedName>
    <definedName name="_xlnm.Print_Titles" localSheetId="5">S10_2P11!$24:$25</definedName>
    <definedName name="_xlnm.Print_Titles" localSheetId="6">S12_1P11!$9:$11</definedName>
    <definedName name="_xlnm.Print_Titles" localSheetId="7">S13_1p11!$9:$11</definedName>
    <definedName name="_xlnm.Print_Titles" localSheetId="12">S17_16P11!$22:$23</definedName>
    <definedName name="_xlnm.Print_Titles" localSheetId="8">S17_1P11!$37:$38</definedName>
    <definedName name="_xlnm.Print_Titles" localSheetId="9">S17_8p11!$23:$24</definedName>
    <definedName name="_xlnm.Print_Titles" localSheetId="10">S17_9P11!$32:$33</definedName>
    <definedName name="_xlnm.Print_Titles" localSheetId="13">S20_4P11!$10:$12</definedName>
    <definedName name="_xlnm.Print_Titles" localSheetId="14">S20_5P11!$19:$20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O41" i="22" l="1"/>
  <c r="O40" i="22"/>
  <c r="O39" i="22"/>
  <c r="O38" i="22"/>
  <c r="O37" i="22"/>
  <c r="O36" i="22"/>
  <c r="O35" i="22"/>
  <c r="O34" i="22"/>
  <c r="O33" i="22"/>
  <c r="O32" i="22"/>
  <c r="O31" i="22"/>
  <c r="O30" i="22"/>
  <c r="M29" i="22"/>
  <c r="O29" i="22" s="1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M12" i="22"/>
  <c r="O12" i="22" s="1"/>
  <c r="G16" i="21"/>
  <c r="F16" i="21"/>
  <c r="H16" i="21" s="1"/>
  <c r="D16" i="21"/>
  <c r="C16" i="21"/>
  <c r="E16" i="21" s="1"/>
  <c r="H15" i="21"/>
  <c r="E15" i="21"/>
  <c r="H14" i="21"/>
  <c r="E14" i="21"/>
  <c r="H13" i="21"/>
  <c r="E13" i="21"/>
  <c r="H12" i="21"/>
  <c r="E12" i="21"/>
  <c r="M24" i="20"/>
  <c r="M23" i="20"/>
  <c r="L22" i="20"/>
  <c r="K22" i="20"/>
  <c r="J22" i="20"/>
  <c r="I22" i="20"/>
  <c r="H22" i="20"/>
  <c r="G22" i="20"/>
  <c r="F22" i="20"/>
  <c r="E22" i="20"/>
  <c r="D22" i="20"/>
  <c r="C22" i="20"/>
  <c r="M22" i="20" s="1"/>
  <c r="M21" i="20"/>
  <c r="M20" i="20"/>
  <c r="L19" i="20"/>
  <c r="K19" i="20"/>
  <c r="J19" i="20"/>
  <c r="I19" i="20"/>
  <c r="H19" i="20"/>
  <c r="G19" i="20"/>
  <c r="F19" i="20"/>
  <c r="E19" i="20"/>
  <c r="D19" i="20"/>
  <c r="C19" i="20"/>
  <c r="M19" i="20" s="1"/>
  <c r="M18" i="20"/>
  <c r="M17" i="20"/>
  <c r="L16" i="20"/>
  <c r="K16" i="20"/>
  <c r="J16" i="20"/>
  <c r="I16" i="20"/>
  <c r="H16" i="20"/>
  <c r="G16" i="20"/>
  <c r="F16" i="20"/>
  <c r="E16" i="20"/>
  <c r="C16" i="20"/>
  <c r="M16" i="20" s="1"/>
  <c r="M15" i="20"/>
  <c r="M14" i="20"/>
  <c r="L13" i="20"/>
  <c r="L25" i="20" s="1"/>
  <c r="K13" i="20"/>
  <c r="K25" i="20" s="1"/>
  <c r="J13" i="20"/>
  <c r="J25" i="20" s="1"/>
  <c r="I13" i="20"/>
  <c r="I25" i="20" s="1"/>
  <c r="H13" i="20"/>
  <c r="H25" i="20" s="1"/>
  <c r="G13" i="20"/>
  <c r="G25" i="20" s="1"/>
  <c r="F13" i="20"/>
  <c r="F25" i="20" s="1"/>
  <c r="E13" i="20"/>
  <c r="E25" i="20" s="1"/>
  <c r="D13" i="20"/>
  <c r="D25" i="20" s="1"/>
  <c r="C13" i="20"/>
  <c r="C25" i="20" s="1"/>
  <c r="I16" i="19"/>
  <c r="H16" i="19"/>
  <c r="G16" i="19"/>
  <c r="F16" i="19"/>
  <c r="E16" i="19"/>
  <c r="D16" i="19"/>
  <c r="I11" i="19"/>
  <c r="I20" i="19" s="1"/>
  <c r="H11" i="19"/>
  <c r="H20" i="19" s="1"/>
  <c r="G11" i="19"/>
  <c r="G20" i="19" s="1"/>
  <c r="F11" i="19"/>
  <c r="F20" i="19" s="1"/>
  <c r="E11" i="19"/>
  <c r="E20" i="19" s="1"/>
  <c r="D11" i="19"/>
  <c r="D20" i="19" s="1"/>
  <c r="M25" i="20" l="1"/>
  <c r="M13" i="20"/>
  <c r="I24" i="14"/>
  <c r="H24" i="14"/>
  <c r="G24" i="14"/>
  <c r="F24" i="14"/>
  <c r="E24" i="14"/>
  <c r="D24" i="14"/>
  <c r="I17" i="14"/>
  <c r="H17" i="14"/>
  <c r="G17" i="14"/>
  <c r="F17" i="14"/>
  <c r="E17" i="14"/>
  <c r="D17" i="14"/>
  <c r="I14" i="14"/>
  <c r="H14" i="14"/>
  <c r="G14" i="14"/>
  <c r="F14" i="14"/>
  <c r="E14" i="14"/>
  <c r="D14" i="14"/>
  <c r="I12" i="14"/>
  <c r="I29" i="14" s="1"/>
  <c r="H12" i="14"/>
  <c r="H29" i="14" s="1"/>
  <c r="G12" i="14"/>
  <c r="G29" i="14" s="1"/>
  <c r="F12" i="14"/>
  <c r="F29" i="14" s="1"/>
  <c r="E12" i="14"/>
  <c r="E29" i="14" s="1"/>
  <c r="D12" i="14"/>
  <c r="D29" i="14" s="1"/>
  <c r="E11" i="13"/>
  <c r="E21" i="13" s="1"/>
  <c r="D11" i="13"/>
  <c r="D21" i="13" s="1"/>
  <c r="D34" i="12"/>
  <c r="G26" i="12"/>
  <c r="F26" i="12"/>
  <c r="E26" i="12"/>
  <c r="D26" i="12"/>
  <c r="G19" i="12"/>
  <c r="F19" i="12"/>
  <c r="E19" i="12"/>
  <c r="D19" i="12"/>
  <c r="G12" i="12"/>
  <c r="G34" i="12" s="1"/>
  <c r="F12" i="12"/>
  <c r="F34" i="12" s="1"/>
  <c r="E12" i="12"/>
  <c r="E34" i="12" s="1"/>
  <c r="D12" i="12"/>
  <c r="L42" i="11"/>
  <c r="K42" i="11"/>
  <c r="J42" i="11"/>
  <c r="I42" i="11"/>
  <c r="H42" i="11"/>
  <c r="G42" i="11"/>
  <c r="M42" i="11" s="1"/>
  <c r="F42" i="11"/>
  <c r="E42" i="11"/>
  <c r="K40" i="11"/>
  <c r="I40" i="11"/>
  <c r="G40" i="11"/>
  <c r="E40" i="11"/>
  <c r="M39" i="11"/>
  <c r="M38" i="11"/>
  <c r="M37" i="11"/>
  <c r="M36" i="11"/>
  <c r="L35" i="11"/>
  <c r="L40" i="11" s="1"/>
  <c r="K35" i="11"/>
  <c r="J35" i="11"/>
  <c r="J40" i="11" s="1"/>
  <c r="I35" i="11"/>
  <c r="H35" i="11"/>
  <c r="H40" i="11" s="1"/>
  <c r="G35" i="11"/>
  <c r="F35" i="11"/>
  <c r="F40" i="11" s="1"/>
  <c r="M40" i="11" s="1"/>
  <c r="E35" i="11"/>
  <c r="M34" i="11"/>
  <c r="M33" i="11"/>
  <c r="M32" i="11"/>
  <c r="M31" i="11"/>
  <c r="I30" i="11"/>
  <c r="F30" i="11"/>
  <c r="M29" i="11"/>
  <c r="M28" i="11"/>
  <c r="M27" i="11"/>
  <c r="M26" i="11"/>
  <c r="L25" i="11"/>
  <c r="L30" i="11" s="1"/>
  <c r="I25" i="11"/>
  <c r="G25" i="11"/>
  <c r="G30" i="11" s="1"/>
  <c r="F25" i="11"/>
  <c r="M25" i="11" s="1"/>
  <c r="M24" i="11"/>
  <c r="M23" i="11"/>
  <c r="M22" i="11"/>
  <c r="M20" i="11"/>
  <c r="M19" i="11"/>
  <c r="M18" i="11"/>
  <c r="M17" i="11"/>
  <c r="L16" i="11"/>
  <c r="K16" i="11"/>
  <c r="J16" i="11"/>
  <c r="I16" i="11"/>
  <c r="H16" i="11"/>
  <c r="G16" i="11"/>
  <c r="M16" i="11" s="1"/>
  <c r="F16" i="11"/>
  <c r="E16" i="11"/>
  <c r="M15" i="11"/>
  <c r="M14" i="11"/>
  <c r="L13" i="11"/>
  <c r="L21" i="11" s="1"/>
  <c r="K13" i="11"/>
  <c r="K21" i="11" s="1"/>
  <c r="K41" i="11" s="1"/>
  <c r="J13" i="11"/>
  <c r="J21" i="11" s="1"/>
  <c r="I13" i="11"/>
  <c r="I21" i="11" s="1"/>
  <c r="I41" i="11" s="1"/>
  <c r="H13" i="11"/>
  <c r="H21" i="11" s="1"/>
  <c r="G13" i="11"/>
  <c r="G21" i="11" s="1"/>
  <c r="G41" i="11" s="1"/>
  <c r="F13" i="11"/>
  <c r="F21" i="11" s="1"/>
  <c r="E13" i="11"/>
  <c r="E21" i="11" s="1"/>
  <c r="E41" i="11" s="1"/>
  <c r="M12" i="11"/>
  <c r="Q51" i="10"/>
  <c r="P51" i="10"/>
  <c r="O51" i="10"/>
  <c r="N51" i="10"/>
  <c r="M51" i="10"/>
  <c r="L51" i="10"/>
  <c r="K51" i="10"/>
  <c r="J51" i="10"/>
  <c r="I51" i="10"/>
  <c r="H51" i="10"/>
  <c r="G51" i="10"/>
  <c r="F51" i="10"/>
  <c r="R51" i="10" s="1"/>
  <c r="E51" i="10"/>
  <c r="L49" i="10"/>
  <c r="E49" i="10"/>
  <c r="R49" i="10" s="1"/>
  <c r="R48" i="10"/>
  <c r="R47" i="10"/>
  <c r="R46" i="10"/>
  <c r="R45" i="10"/>
  <c r="N44" i="10"/>
  <c r="N49" i="10" s="1"/>
  <c r="L44" i="10"/>
  <c r="I44" i="10"/>
  <c r="I49" i="10" s="1"/>
  <c r="E44" i="10"/>
  <c r="R44" i="10" s="1"/>
  <c r="R43" i="10"/>
  <c r="R42" i="10"/>
  <c r="R41" i="10"/>
  <c r="R39" i="10"/>
  <c r="R38" i="10"/>
  <c r="R37" i="10"/>
  <c r="R36" i="10"/>
  <c r="Q35" i="10"/>
  <c r="Q40" i="10" s="1"/>
  <c r="P35" i="10"/>
  <c r="P40" i="10" s="1"/>
  <c r="O35" i="10"/>
  <c r="O40" i="10" s="1"/>
  <c r="M35" i="10"/>
  <c r="M40" i="10" s="1"/>
  <c r="L35" i="10"/>
  <c r="L40" i="10" s="1"/>
  <c r="K35" i="10"/>
  <c r="K40" i="10" s="1"/>
  <c r="J35" i="10"/>
  <c r="J40" i="10" s="1"/>
  <c r="I35" i="10"/>
  <c r="I40" i="10" s="1"/>
  <c r="H35" i="10"/>
  <c r="H40" i="10" s="1"/>
  <c r="G35" i="10"/>
  <c r="G40" i="10" s="1"/>
  <c r="F35" i="10"/>
  <c r="F40" i="10" s="1"/>
  <c r="R40" i="10" s="1"/>
  <c r="R34" i="10"/>
  <c r="R33" i="10"/>
  <c r="R32" i="10"/>
  <c r="R31" i="10"/>
  <c r="R29" i="10"/>
  <c r="R28" i="10"/>
  <c r="R27" i="10"/>
  <c r="R26" i="10"/>
  <c r="O25" i="10"/>
  <c r="O30" i="10" s="1"/>
  <c r="M25" i="10"/>
  <c r="M30" i="10" s="1"/>
  <c r="L25" i="10"/>
  <c r="L30" i="10" s="1"/>
  <c r="K25" i="10"/>
  <c r="K30" i="10" s="1"/>
  <c r="J25" i="10"/>
  <c r="J30" i="10" s="1"/>
  <c r="I25" i="10"/>
  <c r="I30" i="10" s="1"/>
  <c r="H25" i="10"/>
  <c r="H30" i="10" s="1"/>
  <c r="G25" i="10"/>
  <c r="G30" i="10" s="1"/>
  <c r="F25" i="10"/>
  <c r="F30" i="10" s="1"/>
  <c r="R24" i="10"/>
  <c r="R23" i="10"/>
  <c r="R22" i="10"/>
  <c r="R20" i="10"/>
  <c r="R19" i="10"/>
  <c r="R18" i="10"/>
  <c r="R17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R16" i="10" s="1"/>
  <c r="E16" i="10"/>
  <c r="R15" i="10"/>
  <c r="R14" i="10"/>
  <c r="Q13" i="10"/>
  <c r="Q21" i="10" s="1"/>
  <c r="Q50" i="10" s="1"/>
  <c r="P13" i="10"/>
  <c r="P21" i="10" s="1"/>
  <c r="P50" i="10" s="1"/>
  <c r="O13" i="10"/>
  <c r="O21" i="10" s="1"/>
  <c r="O50" i="10" s="1"/>
  <c r="N13" i="10"/>
  <c r="N21" i="10" s="1"/>
  <c r="N50" i="10" s="1"/>
  <c r="M13" i="10"/>
  <c r="M21" i="10" s="1"/>
  <c r="M50" i="10" s="1"/>
  <c r="L13" i="10"/>
  <c r="L21" i="10" s="1"/>
  <c r="K13" i="10"/>
  <c r="K21" i="10" s="1"/>
  <c r="K50" i="10" s="1"/>
  <c r="J13" i="10"/>
  <c r="J21" i="10" s="1"/>
  <c r="I13" i="10"/>
  <c r="I21" i="10" s="1"/>
  <c r="I50" i="10" s="1"/>
  <c r="H13" i="10"/>
  <c r="H21" i="10" s="1"/>
  <c r="G13" i="10"/>
  <c r="G21" i="10" s="1"/>
  <c r="G50" i="10" s="1"/>
  <c r="F13" i="10"/>
  <c r="F21" i="10" s="1"/>
  <c r="E13" i="10"/>
  <c r="E21" i="10" s="1"/>
  <c r="R12" i="10"/>
  <c r="E11" i="9"/>
  <c r="E20" i="9" s="1"/>
  <c r="D11" i="9"/>
  <c r="D20" i="9" s="1"/>
  <c r="I33" i="8"/>
  <c r="H33" i="8"/>
  <c r="G33" i="8"/>
  <c r="F33" i="8"/>
  <c r="E33" i="8"/>
  <c r="D33" i="8"/>
  <c r="J33" i="8" s="1"/>
  <c r="C33" i="8"/>
  <c r="H31" i="8"/>
  <c r="F31" i="8"/>
  <c r="D31" i="8"/>
  <c r="J30" i="8"/>
  <c r="J29" i="8"/>
  <c r="J28" i="8"/>
  <c r="J27" i="8"/>
  <c r="J26" i="8"/>
  <c r="I25" i="8"/>
  <c r="I31" i="8" s="1"/>
  <c r="H25" i="8"/>
  <c r="G25" i="8"/>
  <c r="G31" i="8" s="1"/>
  <c r="F25" i="8"/>
  <c r="E25" i="8"/>
  <c r="E31" i="8" s="1"/>
  <c r="D25" i="8"/>
  <c r="C25" i="8"/>
  <c r="C31" i="8" s="1"/>
  <c r="J31" i="8" s="1"/>
  <c r="J24" i="8"/>
  <c r="J23" i="8"/>
  <c r="J22" i="8"/>
  <c r="J21" i="8"/>
  <c r="I20" i="8"/>
  <c r="I32" i="8" s="1"/>
  <c r="G20" i="8"/>
  <c r="G32" i="8" s="1"/>
  <c r="E20" i="8"/>
  <c r="E32" i="8" s="1"/>
  <c r="C20" i="8"/>
  <c r="C32" i="8" s="1"/>
  <c r="J19" i="8"/>
  <c r="J18" i="8"/>
  <c r="J17" i="8"/>
  <c r="J16" i="8"/>
  <c r="J15" i="8"/>
  <c r="I14" i="8"/>
  <c r="H14" i="8"/>
  <c r="G14" i="8"/>
  <c r="F14" i="8"/>
  <c r="E14" i="8"/>
  <c r="D14" i="8"/>
  <c r="J14" i="8" s="1"/>
  <c r="C14" i="8"/>
  <c r="J13" i="8"/>
  <c r="J12" i="8"/>
  <c r="I11" i="8"/>
  <c r="H11" i="8"/>
  <c r="H20" i="8" s="1"/>
  <c r="H32" i="8" s="1"/>
  <c r="G11" i="8"/>
  <c r="F11" i="8"/>
  <c r="F20" i="8" s="1"/>
  <c r="F32" i="8" s="1"/>
  <c r="E11" i="8"/>
  <c r="D11" i="8"/>
  <c r="D20" i="8" s="1"/>
  <c r="D32" i="8" s="1"/>
  <c r="C11" i="8"/>
  <c r="J10" i="8"/>
  <c r="L74" i="7"/>
  <c r="I74" i="7"/>
  <c r="L73" i="7"/>
  <c r="I73" i="7"/>
  <c r="L72" i="7"/>
  <c r="J72" i="7"/>
  <c r="I72" i="7"/>
  <c r="G72" i="7"/>
  <c r="L71" i="7"/>
  <c r="I71" i="7"/>
  <c r="L70" i="7"/>
  <c r="I70" i="7"/>
  <c r="L69" i="7"/>
  <c r="I69" i="7"/>
  <c r="L68" i="7"/>
  <c r="I68" i="7"/>
  <c r="L67" i="7"/>
  <c r="I67" i="7"/>
  <c r="L66" i="7"/>
  <c r="I66" i="7"/>
  <c r="L65" i="7"/>
  <c r="I65" i="7"/>
  <c r="L64" i="7"/>
  <c r="I64" i="7"/>
  <c r="K63" i="7"/>
  <c r="J63" i="7"/>
  <c r="L63" i="7" s="1"/>
  <c r="H63" i="7"/>
  <c r="G63" i="7"/>
  <c r="I63" i="7" s="1"/>
  <c r="L62" i="7"/>
  <c r="I62" i="7"/>
  <c r="L61" i="7"/>
  <c r="I61" i="7"/>
  <c r="L60" i="7"/>
  <c r="I60" i="7"/>
  <c r="K59" i="7"/>
  <c r="J59" i="7"/>
  <c r="L59" i="7" s="1"/>
  <c r="H59" i="7"/>
  <c r="G59" i="7"/>
  <c r="I59" i="7" s="1"/>
  <c r="L58" i="7"/>
  <c r="I58" i="7"/>
  <c r="L57" i="7"/>
  <c r="I57" i="7"/>
  <c r="L56" i="7"/>
  <c r="I56" i="7"/>
  <c r="L55" i="7"/>
  <c r="I55" i="7"/>
  <c r="L54" i="7"/>
  <c r="I54" i="7"/>
  <c r="L53" i="7"/>
  <c r="I53" i="7"/>
  <c r="K52" i="7"/>
  <c r="J52" i="7"/>
  <c r="L52" i="7" s="1"/>
  <c r="H52" i="7"/>
  <c r="G52" i="7"/>
  <c r="I52" i="7" s="1"/>
  <c r="L51" i="7"/>
  <c r="I51" i="7"/>
  <c r="L50" i="7"/>
  <c r="I50" i="7"/>
  <c r="L49" i="7"/>
  <c r="I49" i="7"/>
  <c r="L48" i="7"/>
  <c r="I48" i="7"/>
  <c r="L47" i="7"/>
  <c r="I47" i="7"/>
  <c r="L46" i="7"/>
  <c r="I46" i="7"/>
  <c r="L45" i="7"/>
  <c r="I45" i="7"/>
  <c r="L44" i="7"/>
  <c r="I44" i="7"/>
  <c r="L43" i="7"/>
  <c r="I43" i="7"/>
  <c r="L42" i="7"/>
  <c r="I42" i="7"/>
  <c r="L41" i="7"/>
  <c r="I41" i="7"/>
  <c r="L40" i="7"/>
  <c r="I40" i="7"/>
  <c r="K39" i="7"/>
  <c r="J39" i="7"/>
  <c r="L39" i="7" s="1"/>
  <c r="H39" i="7"/>
  <c r="G39" i="7"/>
  <c r="I39" i="7" s="1"/>
  <c r="L38" i="7"/>
  <c r="I38" i="7"/>
  <c r="L37" i="7"/>
  <c r="I37" i="7"/>
  <c r="L36" i="7"/>
  <c r="I36" i="7"/>
  <c r="L35" i="7"/>
  <c r="I35" i="7"/>
  <c r="L34" i="7"/>
  <c r="I34" i="7"/>
  <c r="L33" i="7"/>
  <c r="I33" i="7"/>
  <c r="L32" i="7"/>
  <c r="K32" i="7"/>
  <c r="J32" i="7"/>
  <c r="H32" i="7"/>
  <c r="G32" i="7"/>
  <c r="I32" i="7" s="1"/>
  <c r="L31" i="7"/>
  <c r="I31" i="7"/>
  <c r="L30" i="7"/>
  <c r="I30" i="7"/>
  <c r="L29" i="7"/>
  <c r="I29" i="7"/>
  <c r="L28" i="7"/>
  <c r="I28" i="7"/>
  <c r="L27" i="7"/>
  <c r="I27" i="7"/>
  <c r="L26" i="7"/>
  <c r="I26" i="7"/>
  <c r="L25" i="7"/>
  <c r="I25" i="7"/>
  <c r="L24" i="7"/>
  <c r="I24" i="7"/>
  <c r="L23" i="7"/>
  <c r="I23" i="7"/>
  <c r="L22" i="7"/>
  <c r="I22" i="7"/>
  <c r="K21" i="7"/>
  <c r="J21" i="7"/>
  <c r="L21" i="7" s="1"/>
  <c r="H21" i="7"/>
  <c r="G21" i="7"/>
  <c r="I21" i="7" s="1"/>
  <c r="K20" i="7"/>
  <c r="H20" i="7"/>
  <c r="G20" i="7"/>
  <c r="I20" i="7" s="1"/>
  <c r="K19" i="7"/>
  <c r="H19" i="7"/>
  <c r="I47" i="5"/>
  <c r="H47" i="5"/>
  <c r="I31" i="5"/>
  <c r="H31" i="5"/>
  <c r="I28" i="5"/>
  <c r="H28" i="5"/>
  <c r="I22" i="5"/>
  <c r="H22" i="5"/>
  <c r="I21" i="5"/>
  <c r="I46" i="5" s="1"/>
  <c r="I54" i="5" s="1"/>
  <c r="I56" i="5" s="1"/>
  <c r="H21" i="5"/>
  <c r="H46" i="5" s="1"/>
  <c r="H54" i="5" s="1"/>
  <c r="H56" i="5" s="1"/>
  <c r="G90" i="4"/>
  <c r="F90" i="4"/>
  <c r="G86" i="4"/>
  <c r="F86" i="4"/>
  <c r="G84" i="4"/>
  <c r="F84" i="4"/>
  <c r="G75" i="4"/>
  <c r="F75" i="4"/>
  <c r="G69" i="4"/>
  <c r="F69" i="4"/>
  <c r="G65" i="4"/>
  <c r="F65" i="4"/>
  <c r="G64" i="4"/>
  <c r="F64" i="4"/>
  <c r="G59" i="4"/>
  <c r="G94" i="4" s="1"/>
  <c r="F59" i="4"/>
  <c r="F94" i="4" s="1"/>
  <c r="G49" i="4"/>
  <c r="F49" i="4"/>
  <c r="G42" i="4"/>
  <c r="F42" i="4"/>
  <c r="G41" i="4"/>
  <c r="F41" i="4"/>
  <c r="G27" i="4"/>
  <c r="F27" i="4"/>
  <c r="G21" i="4"/>
  <c r="F21" i="4"/>
  <c r="G20" i="4"/>
  <c r="G58" i="4" s="1"/>
  <c r="F20" i="4"/>
  <c r="F58" i="4" s="1"/>
  <c r="G19" i="7" l="1"/>
  <c r="I19" i="7" s="1"/>
  <c r="F41" i="11"/>
  <c r="M21" i="11"/>
  <c r="H41" i="11"/>
  <c r="J41" i="11"/>
  <c r="L41" i="11"/>
  <c r="M30" i="11"/>
  <c r="M13" i="11"/>
  <c r="M35" i="11"/>
  <c r="E50" i="10"/>
  <c r="R21" i="10"/>
  <c r="F50" i="10"/>
  <c r="H50" i="10"/>
  <c r="J50" i="10"/>
  <c r="L50" i="10"/>
  <c r="R30" i="10"/>
  <c r="R13" i="10"/>
  <c r="R25" i="10"/>
  <c r="R35" i="10"/>
  <c r="J32" i="8"/>
  <c r="J11" i="8"/>
  <c r="J20" i="8"/>
  <c r="J25" i="8"/>
  <c r="J20" i="7"/>
  <c r="M41" i="11" l="1"/>
  <c r="R50" i="10"/>
  <c r="L20" i="7"/>
  <c r="J19" i="7"/>
  <c r="L19" i="7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10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#08_1_D10#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>
      <text>
        <r>
          <rPr>
            <sz val="9"/>
            <color indexed="81"/>
            <rFont val="Tahoma"/>
            <family val="2"/>
            <charset val="186"/>
          </rPr>
          <t>#08_1_E10#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>
      <text>
        <r>
          <rPr>
            <sz val="9"/>
            <color indexed="81"/>
            <rFont val="Tahoma"/>
            <family val="2"/>
            <charset val="186"/>
          </rPr>
          <t>#08_1_F10#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>
      <text>
        <r>
          <rPr>
            <sz val="9"/>
            <color indexed="81"/>
            <rFont val="Tahoma"/>
            <family val="2"/>
            <charset val="186"/>
          </rPr>
          <t>#08_1_G10#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>
      <text>
        <r>
          <rPr>
            <sz val="9"/>
            <color indexed="81"/>
            <rFont val="Tahoma"/>
            <family val="2"/>
            <charset val="186"/>
          </rPr>
          <t>#08_1_H10#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  <charset val="186"/>
          </rPr>
          <t>#08_1_I10#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" authorId="0">
      <text>
        <r>
          <rPr>
            <sz val="9"/>
            <color indexed="81"/>
            <rFont val="Tahoma"/>
            <family val="2"/>
            <charset val="186"/>
          </rPr>
          <t>#08_1_J10#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2" authorId="0">
      <text>
        <r>
          <rPr>
            <sz val="9"/>
            <color indexed="81"/>
            <rFont val="Tahoma"/>
            <family val="2"/>
            <charset val="186"/>
          </rPr>
          <t>#08_1_D12#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#08_1_E12#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#08_1_F12#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#08_1_G12#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#08_1_H12#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#08_1_I12#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#08_1_J12#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sz val="9"/>
            <color indexed="81"/>
            <rFont val="Tahoma"/>
            <family val="2"/>
            <charset val="186"/>
          </rPr>
          <t>#08_1_D13#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#08_1_E13#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#08_1_F13#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#08_1_G13#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#08_1_H13#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#08_1_I13#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#08_1_J13#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#-08_1_D15#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#-08_1_E15#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#-08_1_F15#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#-08_1_G15#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#-08_1_H15#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#-08_1_I15#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#-08_1_J15#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#-08_1_D16#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#-08_1_E16#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#-08_1_F16#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#-08_1_G16#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#-08_1_H16#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#-08_1_I16#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#-08_1_J16#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#-08_1_D17#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#-08_1_E17#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#-08_1_F17#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#-08_1_G17#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#-08_1_H17#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#-08_1_I17#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#-08_1_J17#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#-08_1_D18#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#-08_1_E18#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#-08_1_F18#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#-08_1_G18#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#-08_1_H18#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#-08_1_I18#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#-08_1_J18#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#08_1_D19#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#08_1_E19#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#08_1_F19#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#08_1_G19#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#08_1_H19#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#08_1_I19#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#08_1_J19#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#-08_1_D21#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#-08_1_E21#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#-08_1_F21#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#-08_1_G21#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#-08_1_H21#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#-08_1_I21#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#-08_1_J21#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#-08_1_D22#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#-08_1_E22#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#-08_1_F22#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#-08_1_G22#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#-08_1_H22#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#-08_1_I22#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#-08_1_J22#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#-08_1_D23#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#-08_1_E23#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#-08_1_F23#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#-08_1_G23#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#-08_1_H23#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#-08_1_I23#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#-08_1_J23#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#08_1_D24#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#08_1_E24#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#08_1_F24#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#08_1_G24#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#08_1_H24#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#08_1_I24#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#08_1_J24#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#08_1_D26#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#08_1_E26#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>
      <text>
        <r>
          <rPr>
            <sz val="9"/>
            <color indexed="81"/>
            <rFont val="Tahoma"/>
            <family val="2"/>
            <charset val="186"/>
          </rPr>
          <t>#08_1_F26#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#08_1_G26#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#08_1_H26#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#08_1_I26#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#08_1_J26#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" authorId="0">
      <text>
        <r>
          <rPr>
            <sz val="9"/>
            <color indexed="81"/>
            <rFont val="Tahoma"/>
            <family val="2"/>
            <charset val="186"/>
          </rPr>
          <t>#08_1_D27#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#08_1_E27#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>
      <text>
        <r>
          <rPr>
            <sz val="9"/>
            <color indexed="81"/>
            <rFont val="Tahoma"/>
            <family val="2"/>
            <charset val="186"/>
          </rPr>
          <t>#08_1_F27#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#08_1_G27#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#08_1_H27#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186"/>
          </rPr>
          <t>#08_1_I27#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#08_1_J27#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" authorId="0">
      <text>
        <r>
          <rPr>
            <sz val="9"/>
            <color indexed="81"/>
            <rFont val="Tahoma"/>
            <family val="2"/>
            <charset val="186"/>
          </rPr>
          <t>#08_1_D28#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>
      <text>
        <r>
          <rPr>
            <sz val="9"/>
            <color indexed="81"/>
            <rFont val="Tahoma"/>
            <family val="2"/>
            <charset val="186"/>
          </rPr>
          <t>#08_1_E28#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>
      <text>
        <r>
          <rPr>
            <sz val="9"/>
            <color indexed="81"/>
            <rFont val="Tahoma"/>
            <family val="2"/>
            <charset val="186"/>
          </rPr>
          <t>#08_1_F28#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#08_1_G28#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#08_1_H28#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  <charset val="186"/>
          </rPr>
          <t>#08_1_I28#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#08_1_J28#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9" authorId="0">
      <text>
        <r>
          <rPr>
            <sz val="9"/>
            <color indexed="81"/>
            <rFont val="Tahoma"/>
            <family val="2"/>
            <charset val="186"/>
          </rPr>
          <t>#08_1_D29#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#08_1_E29#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>
      <text>
        <r>
          <rPr>
            <sz val="9"/>
            <color indexed="81"/>
            <rFont val="Tahoma"/>
            <family val="2"/>
            <charset val="186"/>
          </rPr>
          <t>#08_1_F29#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#08_1_G29#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#08_1_H29#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  <charset val="186"/>
          </rPr>
          <t>#08_1_I29#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#08_1_J29#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0" authorId="0">
      <text>
        <r>
          <rPr>
            <sz val="9"/>
            <color indexed="81"/>
            <rFont val="Tahoma"/>
            <family val="2"/>
            <charset val="186"/>
          </rPr>
          <t>#08_1_D30#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#08_1_E30#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>#08_1_F30#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#08_1_G30#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#08_1_H30#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  <charset val="186"/>
          </rPr>
          <t>#08_1_I30#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0" authorId="0">
      <text>
        <r>
          <rPr>
            <sz val="9"/>
            <color indexed="81"/>
            <rFont val="Tahoma"/>
            <family val="2"/>
            <charset val="186"/>
          </rPr>
          <t>#08_1_J30#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ketvirtas</author>
  </authors>
  <commentList>
    <comment ref="D12" authorId="0">
      <text>
        <r>
          <rPr>
            <sz val="9"/>
            <color indexed="81"/>
            <rFont val="Tahoma"/>
            <family val="2"/>
            <charset val="186"/>
          </rPr>
          <t>#10_2_E12#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#10_2_F12#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#10_2_E13#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#10_2_F13#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#10_2_E14#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#10_2_F14#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#10_2_E15#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#10_2_F15#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#10_2_E16#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#10_2_F16#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#10_2_E17#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#10_2_F17#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#10_2_E18#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#10_2_F18#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#10_2_E19#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#10_2_F19#</t>
        </r>
      </text>
    </comment>
  </commentList>
</comments>
</file>

<file path=xl/comments4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#12_1_F12#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#12_1_G12#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#12_1_H12#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#12_1_I12#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#12_1_J12#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#12_1_K12#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  <charset val="186"/>
          </rPr>
          <t>#12_1_L12#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  <charset val="186"/>
          </rPr>
          <t>#12_1_M12#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  <charset val="186"/>
          </rPr>
          <t>#12_1_N12#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  <charset val="186"/>
          </rPr>
          <t>#12_1_O12#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2" authorId="0">
      <text>
        <r>
          <rPr>
            <sz val="9"/>
            <color indexed="81"/>
            <rFont val="Tahoma"/>
            <family val="2"/>
            <charset val="186"/>
          </rPr>
          <t>#12_1_P12#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2" authorId="0">
      <text>
        <r>
          <rPr>
            <sz val="9"/>
            <color indexed="81"/>
            <rFont val="Tahoma"/>
            <family val="2"/>
            <charset val="186"/>
          </rPr>
          <t>#12_1_Q12#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" authorId="0">
      <text>
        <r>
          <rPr>
            <sz val="9"/>
            <color indexed="81"/>
            <rFont val="Tahoma"/>
            <family val="2"/>
            <charset val="186"/>
          </rPr>
          <t>#12_1_R12#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#12_1_F14#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#12_1_G14#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#12_1_H14#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#12_1_I14#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#12_1_J14#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#12_1_K14#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#12_1_L14#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#12_1_M14#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  <charset val="186"/>
          </rPr>
          <t>#12_1_N14#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  <charset val="186"/>
          </rPr>
          <t>#12_1_O14#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4" authorId="0">
      <text>
        <r>
          <rPr>
            <sz val="9"/>
            <color indexed="81"/>
            <rFont val="Tahoma"/>
            <family val="2"/>
            <charset val="186"/>
          </rPr>
          <t>#12_1_P14#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4" authorId="0">
      <text>
        <r>
          <rPr>
            <sz val="9"/>
            <color indexed="81"/>
            <rFont val="Tahoma"/>
            <family val="2"/>
            <charset val="186"/>
          </rPr>
          <t>#12_1_Q14#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4" authorId="0">
      <text>
        <r>
          <rPr>
            <sz val="9"/>
            <color indexed="81"/>
            <rFont val="Tahoma"/>
            <family val="2"/>
            <charset val="186"/>
          </rPr>
          <t>#12_1_R14#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#12_1_F15#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#12_1_G15#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#12_1_H15#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#12_1_I15#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#12_1_J15#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#12_1_K15#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#12_1_L15#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#12_1_M15#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  <charset val="186"/>
          </rPr>
          <t>#12_1_N15#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  <charset val="186"/>
          </rPr>
          <t>#12_1_O15#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5" authorId="0">
      <text>
        <r>
          <rPr>
            <sz val="9"/>
            <color indexed="81"/>
            <rFont val="Tahoma"/>
            <family val="2"/>
            <charset val="186"/>
          </rPr>
          <t>#12_1_P15#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5" authorId="0">
      <text>
        <r>
          <rPr>
            <sz val="9"/>
            <color indexed="81"/>
            <rFont val="Tahoma"/>
            <family val="2"/>
            <charset val="186"/>
          </rPr>
          <t>#12_1_Q15#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5" authorId="0">
      <text>
        <r>
          <rPr>
            <sz val="9"/>
            <color indexed="81"/>
            <rFont val="Tahoma"/>
            <family val="2"/>
            <charset val="186"/>
          </rPr>
          <t>#12_1_R15#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#-12_1_F17#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#-12_1_G17#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#-12_1_H17#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#-12_1_I17#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#-12_1_J17#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#-12_1_K17#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#-12_1_L17#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#-12_1_M17#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  <charset val="186"/>
          </rPr>
          <t>#-12_1_N17#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  <charset val="186"/>
          </rPr>
          <t>#-12_1_O17#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7" authorId="0">
      <text>
        <r>
          <rPr>
            <sz val="9"/>
            <color indexed="81"/>
            <rFont val="Tahoma"/>
            <family val="2"/>
            <charset val="186"/>
          </rPr>
          <t>#-12_1_P17#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7" authorId="0">
      <text>
        <r>
          <rPr>
            <sz val="9"/>
            <color indexed="81"/>
            <rFont val="Tahoma"/>
            <family val="2"/>
            <charset val="186"/>
          </rPr>
          <t>#-12_1_Q17#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7" authorId="0">
      <text>
        <r>
          <rPr>
            <sz val="9"/>
            <color indexed="81"/>
            <rFont val="Tahoma"/>
            <family val="2"/>
            <charset val="186"/>
          </rPr>
          <t>#-12_1_R17#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#-12_1_F18#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#-12_1_G18#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#-12_1_H18#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#-12_1_I18#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#-12_1_J18#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#-12_1_K18#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#-12_1_L18#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#-12_1_M18#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  <charset val="186"/>
          </rPr>
          <t>#-12_1_N18#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  <charset val="186"/>
          </rPr>
          <t>#-12_1_O18#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8" authorId="0">
      <text>
        <r>
          <rPr>
            <sz val="9"/>
            <color indexed="81"/>
            <rFont val="Tahoma"/>
            <family val="2"/>
            <charset val="186"/>
          </rPr>
          <t>#-12_1_P18#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8" authorId="0">
      <text>
        <r>
          <rPr>
            <sz val="9"/>
            <color indexed="81"/>
            <rFont val="Tahoma"/>
            <family val="2"/>
            <charset val="186"/>
          </rPr>
          <t>#-12_1_Q18#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8" authorId="0">
      <text>
        <r>
          <rPr>
            <sz val="9"/>
            <color indexed="81"/>
            <rFont val="Tahoma"/>
            <family val="2"/>
            <charset val="186"/>
          </rPr>
          <t>#-12_1_R18#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#-12_1_F19#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#-12_1_G19#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#-12_1_H19#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#-12_1_I19#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#-12_1_J19#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#-12_1_K19#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#-12_1_L19#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#-12_1_M19#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  <charset val="186"/>
          </rPr>
          <t>#-12_1_N19#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  <charset val="186"/>
          </rPr>
          <t>#-12_1_O19#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9" authorId="0">
      <text>
        <r>
          <rPr>
            <sz val="9"/>
            <color indexed="81"/>
            <rFont val="Tahoma"/>
            <family val="2"/>
            <charset val="186"/>
          </rPr>
          <t>#-12_1_P19#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9" authorId="0">
      <text>
        <r>
          <rPr>
            <sz val="9"/>
            <color indexed="81"/>
            <rFont val="Tahoma"/>
            <family val="2"/>
            <charset val="186"/>
          </rPr>
          <t>#-12_1_Q19#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9" authorId="0">
      <text>
        <r>
          <rPr>
            <sz val="9"/>
            <color indexed="81"/>
            <rFont val="Tahoma"/>
            <family val="2"/>
            <charset val="186"/>
          </rPr>
          <t>#-12_1_R19#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#12_1_F20#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#12_1_G20#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#12_1_H20#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#12_1_I20#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#12_1_J20#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#12_1_K20#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#12_1_L20#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#12_1_M20#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  <charset val="186"/>
          </rPr>
          <t>#12_1_N20#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  <charset val="186"/>
          </rPr>
          <t>#12_1_O20#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0" authorId="0">
      <text>
        <r>
          <rPr>
            <sz val="9"/>
            <color indexed="81"/>
            <rFont val="Tahoma"/>
            <family val="2"/>
            <charset val="186"/>
          </rPr>
          <t>#12_1_P20#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0" authorId="0">
      <text>
        <r>
          <rPr>
            <sz val="9"/>
            <color indexed="81"/>
            <rFont val="Tahoma"/>
            <family val="2"/>
            <charset val="186"/>
          </rPr>
          <t>#12_1_Q20#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0" authorId="0">
      <text>
        <r>
          <rPr>
            <sz val="9"/>
            <color indexed="81"/>
            <rFont val="Tahoma"/>
            <family val="2"/>
            <charset val="186"/>
          </rPr>
          <t>#12_1_R20#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#-12_1_G22#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#-12_1_H22#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#-12_1_I22#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#-12_1_J22#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#-12_1_K22#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#-12_1_L22#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#-12_1_M22#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  <charset val="186"/>
          </rPr>
          <t>#-12_1_N22#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2" authorId="0">
      <text>
        <r>
          <rPr>
            <sz val="9"/>
            <color indexed="81"/>
            <rFont val="Tahoma"/>
            <family val="2"/>
            <charset val="186"/>
          </rPr>
          <t>#-12_1_P22#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#-12_1_G23#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#-12_1_H23#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#-12_1_I23#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#-12_1_J23#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#-12_1_K23#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#-12_1_L23#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#-12_1_M23#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  <charset val="186"/>
          </rPr>
          <t>#-12_1_N23#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3" authorId="0">
      <text>
        <r>
          <rPr>
            <sz val="9"/>
            <color indexed="81"/>
            <rFont val="Tahoma"/>
            <family val="2"/>
            <charset val="186"/>
          </rPr>
          <t>#-12_1_P23#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#-12_1_G24#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#-12_1_H24#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#-12_1_I24#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#-12_1_J24#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#-12_1_K24#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#-12_1_L24#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#-12_1_M24#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  <charset val="186"/>
          </rPr>
          <t>#-12_1_N24#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4" authorId="0">
      <text>
        <r>
          <rPr>
            <sz val="9"/>
            <color indexed="81"/>
            <rFont val="Tahoma"/>
            <family val="2"/>
            <charset val="186"/>
          </rPr>
          <t>#-12_1_P24#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#12_1_G26#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#12_1_H26#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#12_1_I26#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#12_1_J26#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  <charset val="186"/>
          </rPr>
          <t>#12_1_K26#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6" authorId="0">
      <text>
        <r>
          <rPr>
            <sz val="9"/>
            <color indexed="81"/>
            <rFont val="Tahoma"/>
            <family val="2"/>
            <charset val="186"/>
          </rPr>
          <t>#12_1_L26#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186"/>
          </rPr>
          <t>#12_1_M26#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  <charset val="186"/>
          </rPr>
          <t>#12_1_N26#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6" authorId="0">
      <text>
        <r>
          <rPr>
            <sz val="9"/>
            <color indexed="81"/>
            <rFont val="Tahoma"/>
            <family val="2"/>
            <charset val="186"/>
          </rPr>
          <t>#12_1_P26#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#12_1_G27#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#12_1_H27#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186"/>
          </rPr>
          <t>#12_1_I27#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#12_1_J27#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  <charset val="186"/>
          </rPr>
          <t>#12_1_K27#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7" authorId="0">
      <text>
        <r>
          <rPr>
            <sz val="9"/>
            <color indexed="81"/>
            <rFont val="Tahoma"/>
            <family val="2"/>
            <charset val="186"/>
          </rPr>
          <t>#12_1_L27#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  <charset val="186"/>
          </rPr>
          <t>#12_1_M27#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  <charset val="186"/>
          </rPr>
          <t>#12_1_N27#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7" authorId="0">
      <text>
        <r>
          <rPr>
            <sz val="9"/>
            <color indexed="81"/>
            <rFont val="Tahoma"/>
            <family val="2"/>
            <charset val="186"/>
          </rPr>
          <t>#12_1_P27#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#12_1_G28#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#12_1_H28#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  <charset val="186"/>
          </rPr>
          <t>#12_1_I28#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#12_1_J28#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  <charset val="186"/>
          </rPr>
          <t>#12_1_K28#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>
      <text>
        <r>
          <rPr>
            <sz val="9"/>
            <color indexed="81"/>
            <rFont val="Tahoma"/>
            <family val="2"/>
            <charset val="186"/>
          </rPr>
          <t>#12_1_L28#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  <charset val="186"/>
          </rPr>
          <t>#12_1_M28#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  <charset val="186"/>
          </rPr>
          <t>#12_1_N28#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8" authorId="0">
      <text>
        <r>
          <rPr>
            <sz val="9"/>
            <color indexed="81"/>
            <rFont val="Tahoma"/>
            <family val="2"/>
            <charset val="186"/>
          </rPr>
          <t>#12_1_P28#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#12_1_G29#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#12_1_H29#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  <charset val="186"/>
          </rPr>
          <t>#12_1_I29#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#12_1_J29#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  <charset val="186"/>
          </rPr>
          <t>#12_1_K29#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9" authorId="0">
      <text>
        <r>
          <rPr>
            <sz val="9"/>
            <color indexed="81"/>
            <rFont val="Tahoma"/>
            <family val="2"/>
            <charset val="186"/>
          </rPr>
          <t>#12_1_L29#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  <charset val="186"/>
          </rPr>
          <t>#12_1_M29#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  <charset val="186"/>
          </rPr>
          <t>#12_1_N29#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9" authorId="0">
      <text>
        <r>
          <rPr>
            <sz val="9"/>
            <color indexed="81"/>
            <rFont val="Tahoma"/>
            <family val="2"/>
            <charset val="186"/>
          </rPr>
          <t>#12_1_P29#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0">
      <text>
        <r>
          <rPr>
            <sz val="9"/>
            <color indexed="81"/>
            <rFont val="Tahoma"/>
            <family val="2"/>
            <charset val="186"/>
          </rPr>
          <t>#-12_1_G31#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#-12_1_H31#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  <charset val="186"/>
          </rPr>
          <t>#-12_1_I31#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1" authorId="0">
      <text>
        <r>
          <rPr>
            <sz val="9"/>
            <color indexed="81"/>
            <rFont val="Tahoma"/>
            <family val="2"/>
            <charset val="186"/>
          </rPr>
          <t>#-12_1_J31#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1" authorId="0">
      <text>
        <r>
          <rPr>
            <sz val="9"/>
            <color indexed="81"/>
            <rFont val="Tahoma"/>
            <family val="2"/>
            <charset val="186"/>
          </rPr>
          <t>#-12_1_K31#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sz val="9"/>
            <color indexed="81"/>
            <rFont val="Tahoma"/>
            <family val="2"/>
            <charset val="186"/>
          </rPr>
          <t>#-12_1_L31#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  <charset val="186"/>
          </rPr>
          <t>#-12_1_M31#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  <charset val="186"/>
          </rPr>
          <t>#-12_1_N31#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1" authorId="0">
      <text>
        <r>
          <rPr>
            <sz val="9"/>
            <color indexed="81"/>
            <rFont val="Tahoma"/>
            <family val="2"/>
            <charset val="186"/>
          </rPr>
          <t>#-12_1_P31#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1" authorId="0">
      <text>
        <r>
          <rPr>
            <sz val="9"/>
            <color indexed="81"/>
            <rFont val="Tahoma"/>
            <family val="2"/>
            <charset val="186"/>
          </rPr>
          <t>#-12_1_Q31#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1" authorId="0">
      <text>
        <r>
          <rPr>
            <sz val="9"/>
            <color indexed="81"/>
            <rFont val="Tahoma"/>
            <family val="2"/>
            <charset val="186"/>
          </rPr>
          <t>#-12_1_R31#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>
      <text>
        <r>
          <rPr>
            <sz val="9"/>
            <color indexed="81"/>
            <rFont val="Tahoma"/>
            <family val="2"/>
            <charset val="186"/>
          </rPr>
          <t>#-12_1_G32#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#-12_1_H32#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#-12_1_I32#</t>
        </r>
      </text>
    </comment>
    <comment ref="I32" authorId="0">
      <text>
        <r>
          <rPr>
            <sz val="9"/>
            <color indexed="81"/>
            <rFont val="Tahoma"/>
            <family val="2"/>
            <charset val="186"/>
          </rPr>
          <t>#-12_1_J32#</t>
        </r>
      </text>
    </comment>
    <comment ref="J32" authorId="0">
      <text>
        <r>
          <rPr>
            <sz val="9"/>
            <color indexed="81"/>
            <rFont val="Tahoma"/>
            <family val="2"/>
            <charset val="186"/>
          </rPr>
          <t>#-12_1_K32#</t>
        </r>
      </text>
    </comment>
    <comment ref="K32" authorId="0">
      <text>
        <r>
          <rPr>
            <sz val="9"/>
            <color indexed="81"/>
            <rFont val="Tahoma"/>
            <family val="2"/>
            <charset val="186"/>
          </rPr>
          <t>#-12_1_L32#</t>
        </r>
      </text>
    </comment>
    <comment ref="L32" authorId="0">
      <text>
        <r>
          <rPr>
            <sz val="9"/>
            <color indexed="81"/>
            <rFont val="Tahoma"/>
            <family val="2"/>
            <charset val="186"/>
          </rPr>
          <t>#-12_1_M32#</t>
        </r>
      </text>
    </comment>
    <comment ref="M32" authorId="0">
      <text>
        <r>
          <rPr>
            <sz val="9"/>
            <color indexed="81"/>
            <rFont val="Tahoma"/>
            <family val="2"/>
            <charset val="186"/>
          </rPr>
          <t>#-12_1_N32#</t>
        </r>
      </text>
    </comment>
    <comment ref="O32" authorId="0">
      <text>
        <r>
          <rPr>
            <sz val="9"/>
            <color indexed="81"/>
            <rFont val="Tahoma"/>
            <family val="2"/>
            <charset val="186"/>
          </rPr>
          <t>#-12_1_P32#</t>
        </r>
      </text>
    </comment>
    <comment ref="P32" authorId="0">
      <text>
        <r>
          <rPr>
            <sz val="9"/>
            <color indexed="81"/>
            <rFont val="Tahoma"/>
            <family val="2"/>
            <charset val="186"/>
          </rPr>
          <t>#-12_1_Q32#</t>
        </r>
      </text>
    </comment>
    <comment ref="Q32" authorId="0">
      <text>
        <r>
          <rPr>
            <sz val="9"/>
            <color indexed="81"/>
            <rFont val="Tahoma"/>
            <family val="2"/>
            <charset val="186"/>
          </rPr>
          <t>#-12_1_R32#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>#-12_1_G33#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#-12_1_H33#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#-12_1_I33#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>
      <text>
        <r>
          <rPr>
            <sz val="9"/>
            <color indexed="81"/>
            <rFont val="Tahoma"/>
            <family val="2"/>
            <charset val="186"/>
          </rPr>
          <t>#-12_1_J33#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  <charset val="186"/>
          </rPr>
          <t>#-12_1_K33#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>
      <text>
        <r>
          <rPr>
            <sz val="9"/>
            <color indexed="81"/>
            <rFont val="Tahoma"/>
            <family val="2"/>
            <charset val="186"/>
          </rPr>
          <t>#-12_1_L33#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  <charset val="186"/>
          </rPr>
          <t>#-12_1_M33#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  <charset val="186"/>
          </rPr>
          <t>#-12_1_N33#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>
      <text>
        <r>
          <rPr>
            <sz val="9"/>
            <color indexed="81"/>
            <rFont val="Tahoma"/>
            <family val="2"/>
            <charset val="186"/>
          </rPr>
          <t>#-12_1_P33#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3" authorId="0">
      <text>
        <r>
          <rPr>
            <sz val="9"/>
            <color indexed="81"/>
            <rFont val="Tahoma"/>
            <family val="2"/>
            <charset val="186"/>
          </rPr>
          <t>#-12_1_Q33#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3" authorId="0">
      <text>
        <r>
          <rPr>
            <sz val="9"/>
            <color indexed="81"/>
            <rFont val="Tahoma"/>
            <family val="2"/>
            <charset val="186"/>
          </rPr>
          <t>#-12_1_R33#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#12_1_G34#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#12_1_H34#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#12_1_I34#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#12_1_J34#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  <charset val="186"/>
          </rPr>
          <t>#12_1_K34#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4" authorId="0">
      <text>
        <r>
          <rPr>
            <sz val="9"/>
            <color indexed="81"/>
            <rFont val="Tahoma"/>
            <family val="2"/>
            <charset val="186"/>
          </rPr>
          <t>#12_1_L34#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  <charset val="186"/>
          </rPr>
          <t>#12_1_M34#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  <charset val="186"/>
          </rPr>
          <t>#12_1_N34#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4" authorId="0">
      <text>
        <r>
          <rPr>
            <sz val="9"/>
            <color indexed="81"/>
            <rFont val="Tahoma"/>
            <family val="2"/>
            <charset val="186"/>
          </rPr>
          <t>#12_1_P34#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4" authorId="0">
      <text>
        <r>
          <rPr>
            <sz val="9"/>
            <color indexed="81"/>
            <rFont val="Tahoma"/>
            <family val="2"/>
            <charset val="186"/>
          </rPr>
          <t>#12_1_Q34#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4" authorId="0">
      <text>
        <r>
          <rPr>
            <sz val="9"/>
            <color indexed="81"/>
            <rFont val="Tahoma"/>
            <family val="2"/>
            <charset val="186"/>
          </rPr>
          <t>#12_1_R34#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>
      <text>
        <r>
          <rPr>
            <sz val="9"/>
            <color indexed="81"/>
            <rFont val="Tahoma"/>
            <family val="2"/>
            <charset val="186"/>
          </rPr>
          <t>#12_1_G36#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>
      <text>
        <r>
          <rPr>
            <sz val="9"/>
            <color indexed="81"/>
            <rFont val="Tahoma"/>
            <family val="2"/>
            <charset val="186"/>
          </rPr>
          <t>#12_1_H36#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#12_1_I36#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6" authorId="0">
      <text>
        <r>
          <rPr>
            <sz val="9"/>
            <color indexed="81"/>
            <rFont val="Tahoma"/>
            <family val="2"/>
            <charset val="186"/>
          </rPr>
          <t>#12_1_J36#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  <charset val="186"/>
          </rPr>
          <t>#12_1_K36#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" authorId="0">
      <text>
        <r>
          <rPr>
            <sz val="9"/>
            <color indexed="81"/>
            <rFont val="Tahoma"/>
            <family val="2"/>
            <charset val="186"/>
          </rPr>
          <t>#12_1_L36#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  <charset val="186"/>
          </rPr>
          <t>#12_1_M36#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  <charset val="186"/>
          </rPr>
          <t>#12_1_N36#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6" authorId="0">
      <text>
        <r>
          <rPr>
            <sz val="9"/>
            <color indexed="81"/>
            <rFont val="Tahoma"/>
            <family val="2"/>
            <charset val="186"/>
          </rPr>
          <t>#12_1_P36#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6" authorId="0">
      <text>
        <r>
          <rPr>
            <sz val="9"/>
            <color indexed="81"/>
            <rFont val="Tahoma"/>
            <family val="2"/>
            <charset val="186"/>
          </rPr>
          <t>#12_1_Q36#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6" authorId="0">
      <text>
        <r>
          <rPr>
            <sz val="9"/>
            <color indexed="81"/>
            <rFont val="Tahoma"/>
            <family val="2"/>
            <charset val="186"/>
          </rPr>
          <t>#12_1_R36#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>
      <text>
        <r>
          <rPr>
            <sz val="9"/>
            <color indexed="81"/>
            <rFont val="Tahoma"/>
            <family val="2"/>
            <charset val="186"/>
          </rPr>
          <t>#12_1_G37#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>
      <text>
        <r>
          <rPr>
            <sz val="9"/>
            <color indexed="81"/>
            <rFont val="Tahoma"/>
            <family val="2"/>
            <charset val="186"/>
          </rPr>
          <t>#12_1_H37#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#12_1_I37#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7" authorId="0">
      <text>
        <r>
          <rPr>
            <sz val="9"/>
            <color indexed="81"/>
            <rFont val="Tahoma"/>
            <family val="2"/>
            <charset val="186"/>
          </rPr>
          <t>#12_1_J37#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  <charset val="186"/>
          </rPr>
          <t>#12_1_K37#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7" authorId="0">
      <text>
        <r>
          <rPr>
            <sz val="9"/>
            <color indexed="81"/>
            <rFont val="Tahoma"/>
            <family val="2"/>
            <charset val="186"/>
          </rPr>
          <t>#12_1_L37#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  <charset val="186"/>
          </rPr>
          <t>#12_1_M37#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  <charset val="186"/>
          </rPr>
          <t>#12_1_N37#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7" authorId="0">
      <text>
        <r>
          <rPr>
            <sz val="9"/>
            <color indexed="81"/>
            <rFont val="Tahoma"/>
            <family val="2"/>
            <charset val="186"/>
          </rPr>
          <t>#12_1_P37#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186"/>
          </rPr>
          <t>#12_1_Q37#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7" authorId="0">
      <text>
        <r>
          <rPr>
            <sz val="9"/>
            <color indexed="81"/>
            <rFont val="Tahoma"/>
            <family val="2"/>
            <charset val="186"/>
          </rPr>
          <t>#12_1_R37#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>
      <text>
        <r>
          <rPr>
            <sz val="9"/>
            <color indexed="81"/>
            <rFont val="Tahoma"/>
            <family val="2"/>
            <charset val="186"/>
          </rPr>
          <t>#12_1_G38#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>
      <text>
        <r>
          <rPr>
            <sz val="9"/>
            <color indexed="81"/>
            <rFont val="Tahoma"/>
            <family val="2"/>
            <charset val="186"/>
          </rPr>
          <t>#12_1_H38#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#12_1_I38#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>
      <text>
        <r>
          <rPr>
            <sz val="9"/>
            <color indexed="81"/>
            <rFont val="Tahoma"/>
            <family val="2"/>
            <charset val="186"/>
          </rPr>
          <t>#12_1_J38#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  <charset val="186"/>
          </rPr>
          <t>#12_1_K38#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8" authorId="0">
      <text>
        <r>
          <rPr>
            <sz val="9"/>
            <color indexed="81"/>
            <rFont val="Tahoma"/>
            <family val="2"/>
            <charset val="186"/>
          </rPr>
          <t>#12_1_L38#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  <charset val="186"/>
          </rPr>
          <t>#12_1_M38#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  <charset val="186"/>
          </rPr>
          <t>#12_1_N38#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8" authorId="0">
      <text>
        <r>
          <rPr>
            <sz val="9"/>
            <color indexed="81"/>
            <rFont val="Tahoma"/>
            <family val="2"/>
            <charset val="186"/>
          </rPr>
          <t>#12_1_P38#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8" authorId="0">
      <text>
        <r>
          <rPr>
            <sz val="9"/>
            <color indexed="81"/>
            <rFont val="Tahoma"/>
            <family val="2"/>
            <charset val="186"/>
          </rPr>
          <t>#12_1_Q38#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8" authorId="0">
      <text>
        <r>
          <rPr>
            <sz val="9"/>
            <color indexed="81"/>
            <rFont val="Tahoma"/>
            <family val="2"/>
            <charset val="186"/>
          </rPr>
          <t>#12_1_R38#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>
      <text>
        <r>
          <rPr>
            <sz val="9"/>
            <color indexed="81"/>
            <rFont val="Tahoma"/>
            <family val="2"/>
            <charset val="186"/>
          </rPr>
          <t>#12_1_G39#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sz val="9"/>
            <color indexed="81"/>
            <rFont val="Tahoma"/>
            <family val="2"/>
            <charset val="186"/>
          </rPr>
          <t>#12_1_H39#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#12_1_I39#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>
      <text>
        <r>
          <rPr>
            <sz val="9"/>
            <color indexed="81"/>
            <rFont val="Tahoma"/>
            <family val="2"/>
            <charset val="186"/>
          </rPr>
          <t>#12_1_J39#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  <charset val="186"/>
          </rPr>
          <t>#12_1_K39#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9" authorId="0">
      <text>
        <r>
          <rPr>
            <sz val="9"/>
            <color indexed="81"/>
            <rFont val="Tahoma"/>
            <family val="2"/>
            <charset val="186"/>
          </rPr>
          <t>#12_1_L39#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  <charset val="186"/>
          </rPr>
          <t>#12_1_M39#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  <charset val="186"/>
          </rPr>
          <t>#12_1_N39#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9" authorId="0">
      <text>
        <r>
          <rPr>
            <sz val="9"/>
            <color indexed="81"/>
            <rFont val="Tahoma"/>
            <family val="2"/>
            <charset val="186"/>
          </rPr>
          <t>#12_1_P39#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9" authorId="0">
      <text>
        <r>
          <rPr>
            <sz val="9"/>
            <color indexed="81"/>
            <rFont val="Tahoma"/>
            <family val="2"/>
            <charset val="186"/>
          </rPr>
          <t>#12_1_Q39#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9" authorId="0">
      <text>
        <r>
          <rPr>
            <sz val="9"/>
            <color indexed="81"/>
            <rFont val="Tahoma"/>
            <family val="2"/>
            <charset val="186"/>
          </rPr>
          <t>#12_1_R39#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1" authorId="0">
      <text>
        <r>
          <rPr>
            <sz val="9"/>
            <color indexed="81"/>
            <rFont val="Tahoma"/>
            <family val="2"/>
            <charset val="186"/>
          </rPr>
          <t>#12_1_F41#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1" authorId="0">
      <text>
        <r>
          <rPr>
            <sz val="9"/>
            <color indexed="81"/>
            <rFont val="Tahoma"/>
            <family val="2"/>
            <charset val="186"/>
          </rPr>
          <t>#12_1_J41#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  <charset val="186"/>
          </rPr>
          <t>#12_1_M41#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  <charset val="186"/>
          </rPr>
          <t>#12_1_O41#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2" authorId="0">
      <text>
        <r>
          <rPr>
            <sz val="9"/>
            <color indexed="81"/>
            <rFont val="Tahoma"/>
            <family val="2"/>
            <charset val="186"/>
          </rPr>
          <t>#12_1_F42#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2" authorId="0">
      <text>
        <r>
          <rPr>
            <sz val="9"/>
            <color indexed="81"/>
            <rFont val="Tahoma"/>
            <family val="2"/>
            <charset val="186"/>
          </rPr>
          <t>#12_1_J42#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  <charset val="186"/>
          </rPr>
          <t>#12_1_M42#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  <charset val="186"/>
          </rPr>
          <t>#12_1_O42#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3" authorId="0">
      <text>
        <r>
          <rPr>
            <sz val="9"/>
            <color indexed="81"/>
            <rFont val="Tahoma"/>
            <family val="2"/>
            <charset val="186"/>
          </rPr>
          <t>#12_1_F43#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3" authorId="0">
      <text>
        <r>
          <rPr>
            <sz val="9"/>
            <color indexed="81"/>
            <rFont val="Tahoma"/>
            <family val="2"/>
            <charset val="186"/>
          </rPr>
          <t>#12_1_J43#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  <charset val="186"/>
          </rPr>
          <t>#12_1_M43#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  <charset val="186"/>
          </rPr>
          <t>#12_1_O43#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  <charset val="186"/>
          </rPr>
          <t>#-12_1_F45#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5" authorId="0">
      <text>
        <r>
          <rPr>
            <sz val="9"/>
            <color indexed="81"/>
            <rFont val="Tahoma"/>
            <family val="2"/>
            <charset val="186"/>
          </rPr>
          <t>#-12_1_J45#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  <charset val="186"/>
          </rPr>
          <t>#-12_1_M45#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  <charset val="186"/>
          </rPr>
          <t>#-12_1_O45#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6" authorId="0">
      <text>
        <r>
          <rPr>
            <sz val="9"/>
            <color indexed="81"/>
            <rFont val="Tahoma"/>
            <family val="2"/>
            <charset val="186"/>
          </rPr>
          <t>#-12_1_F46#</t>
        </r>
      </text>
    </comment>
    <comment ref="I46" authorId="0">
      <text>
        <r>
          <rPr>
            <sz val="9"/>
            <color indexed="81"/>
            <rFont val="Tahoma"/>
            <family val="2"/>
            <charset val="186"/>
          </rPr>
          <t>#-12_1_J46#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  <charset val="186"/>
          </rPr>
          <t>#-12_1_M46#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  <charset val="186"/>
          </rPr>
          <t>#-12_1_O46#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7" authorId="0">
      <text>
        <r>
          <rPr>
            <sz val="9"/>
            <color indexed="81"/>
            <rFont val="Tahoma"/>
            <family val="2"/>
            <charset val="186"/>
          </rPr>
          <t>#-12_1_F47#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7" authorId="0">
      <text>
        <r>
          <rPr>
            <sz val="9"/>
            <color indexed="81"/>
            <rFont val="Tahoma"/>
            <family val="2"/>
            <charset val="186"/>
          </rPr>
          <t>#-12_1_J47#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7" authorId="0">
      <text>
        <r>
          <rPr>
            <sz val="9"/>
            <color indexed="81"/>
            <rFont val="Tahoma"/>
            <family val="2"/>
            <charset val="186"/>
          </rPr>
          <t>#-12_1_M47#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7" authorId="0">
      <text>
        <r>
          <rPr>
            <sz val="9"/>
            <color indexed="81"/>
            <rFont val="Tahoma"/>
            <family val="2"/>
            <charset val="186"/>
          </rPr>
          <t>#-12_1_O47#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8" authorId="0">
      <text>
        <r>
          <rPr>
            <sz val="9"/>
            <color indexed="81"/>
            <rFont val="Tahoma"/>
            <family val="2"/>
            <charset val="186"/>
          </rPr>
          <t>#12_1_F48#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8" authorId="0">
      <text>
        <r>
          <rPr>
            <sz val="9"/>
            <color indexed="81"/>
            <rFont val="Tahoma"/>
            <family val="2"/>
            <charset val="186"/>
          </rPr>
          <t>#-12_1_J48#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8" authorId="0">
      <text>
        <r>
          <rPr>
            <sz val="9"/>
            <color indexed="81"/>
            <rFont val="Tahoma"/>
            <family val="2"/>
            <charset val="186"/>
          </rPr>
          <t>#-12_1_M48#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8" authorId="0">
      <text>
        <r>
          <rPr>
            <sz val="9"/>
            <color indexed="81"/>
            <rFont val="Tahoma"/>
            <family val="2"/>
            <charset val="186"/>
          </rPr>
          <t>#-12_1_O48#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#13_1_F12#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#13_1_G12#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#13_1_H12#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#13_1_I12#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#13_1_J12#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#13_1_K12#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  <charset val="186"/>
          </rPr>
          <t>#13_1_L12#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#13_1_F14#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#13_1_G14#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#13_1_H14#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#13_1_I14#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#13_1_J14#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#13_1_K14#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#13_1_L14#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#13_1_F15#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#13_1_G15#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#13_1_H15#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#13_1_I15#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#13_1_J15#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#13_1_K15#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#13_1_L15#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#-13_1_F17#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#-13_1_G17#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#-13_1_H17#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#-13_1_I17#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#-13_1_J17#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#-13_1_K17#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#-13_1_L17#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#-13_1_F18#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#-13_1_G18#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#-13_1_H18#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#-13_1_I18#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#-13_1_J18#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#-13_1_K18#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#-13_1_L18#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#-13_1_F19#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#-13_1_G19#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#-13_1_H19#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#-13_1_I19#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#-13_1_J19#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#-13_1_K19#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#-13_1_L19#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#13_1_F20#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#13_1_G20#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#13_1_H20#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#13_1_I20#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#13_1_J20#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#13_1_K20#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#13_1_L20#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#-13_1_G22#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#-13_1_H22#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#-13_1_J22#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#-13_1_G23#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#-13_1_H23#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#-13_1_J23#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#-13_1_G24#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#-13_1_H24#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#-13_1_J24#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#13_1_G26#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#13_1_H26#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#13_1_J26#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#13_1_G27#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#13_1_H27#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#13_1_J27#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#13_1_G28#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#13_1_H28#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#13_1_J28#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#13_1_G29#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#13_1_H29#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#13_1_J29#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#-13_1_F31#</t>
        </r>
      </text>
    </comment>
    <comment ref="F31" authorId="0">
      <text>
        <r>
          <rPr>
            <sz val="9"/>
            <color indexed="81"/>
            <rFont val="Tahoma"/>
            <family val="2"/>
            <charset val="186"/>
          </rPr>
          <t>#-13_1_G31#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#-13_1_H31#</t>
        </r>
      </text>
    </comment>
    <comment ref="H31" authorId="0">
      <text>
        <r>
          <rPr>
            <sz val="9"/>
            <color indexed="81"/>
            <rFont val="Tahoma"/>
            <family val="2"/>
            <charset val="186"/>
          </rPr>
          <t>#-13_1_I31#</t>
        </r>
      </text>
    </comment>
    <comment ref="I31" authorId="0">
      <text>
        <r>
          <rPr>
            <sz val="9"/>
            <color indexed="81"/>
            <rFont val="Tahoma"/>
            <family val="2"/>
            <charset val="186"/>
          </rPr>
          <t>#-13_1_J31#</t>
        </r>
      </text>
    </comment>
    <comment ref="J31" authorId="0">
      <text>
        <r>
          <rPr>
            <sz val="9"/>
            <color indexed="81"/>
            <rFont val="Tahoma"/>
            <family val="2"/>
            <charset val="186"/>
          </rPr>
          <t>#-13_1_K31#</t>
        </r>
      </text>
    </comment>
    <comment ref="K31" authorId="0">
      <text>
        <r>
          <rPr>
            <sz val="9"/>
            <color indexed="81"/>
            <rFont val="Tahoma"/>
            <family val="2"/>
            <charset val="186"/>
          </rPr>
          <t>#-13_1_L31#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#-13_1_F32#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>
      <text>
        <r>
          <rPr>
            <sz val="9"/>
            <color indexed="81"/>
            <rFont val="Tahoma"/>
            <family val="2"/>
            <charset val="186"/>
          </rPr>
          <t>#-13_1_G32#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#-13_1_H32#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#-13_1_I32#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2" authorId="0">
      <text>
        <r>
          <rPr>
            <sz val="9"/>
            <color indexed="81"/>
            <rFont val="Tahoma"/>
            <family val="2"/>
            <charset val="186"/>
          </rPr>
          <t>#-13_1_J32#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2" authorId="0">
      <text>
        <r>
          <rPr>
            <sz val="9"/>
            <color indexed="81"/>
            <rFont val="Tahoma"/>
            <family val="2"/>
            <charset val="186"/>
          </rPr>
          <t>#-13_1_K32#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2" authorId="0">
      <text>
        <r>
          <rPr>
            <sz val="9"/>
            <color indexed="81"/>
            <rFont val="Tahoma"/>
            <family val="2"/>
            <charset val="186"/>
          </rPr>
          <t>#-13_1_L32#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#-13_1_F33#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>#-13_1_G33#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#-13_1_H33#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#-13_1_I33#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>
      <text>
        <r>
          <rPr>
            <sz val="9"/>
            <color indexed="81"/>
            <rFont val="Tahoma"/>
            <family val="2"/>
            <charset val="186"/>
          </rPr>
          <t>#-13_1_J33#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  <charset val="186"/>
          </rPr>
          <t>#-13_1_K33#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>
      <text>
        <r>
          <rPr>
            <sz val="9"/>
            <color indexed="81"/>
            <rFont val="Tahoma"/>
            <family val="2"/>
            <charset val="186"/>
          </rPr>
          <t>#-13_1_L33#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4" authorId="0">
      <text>
        <r>
          <rPr>
            <sz val="9"/>
            <color indexed="81"/>
            <rFont val="Tahoma"/>
            <family val="2"/>
            <charset val="186"/>
          </rPr>
          <t>#13_1_F34#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#13_1_G34#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#13_1_H34#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#13_1_I34#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#13_1_J34#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  <charset val="186"/>
          </rPr>
          <t>#13_1_K34#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4" authorId="0">
      <text>
        <r>
          <rPr>
            <sz val="9"/>
            <color indexed="81"/>
            <rFont val="Tahoma"/>
            <family val="2"/>
            <charset val="186"/>
          </rPr>
          <t>#13_1_L34#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6" authorId="0">
      <text>
        <r>
          <rPr>
            <sz val="9"/>
            <color indexed="81"/>
            <rFont val="Tahoma"/>
            <family val="2"/>
            <charset val="186"/>
          </rPr>
          <t>#13_1_F36#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>
      <text>
        <r>
          <rPr>
            <sz val="9"/>
            <color indexed="81"/>
            <rFont val="Tahoma"/>
            <family val="2"/>
            <charset val="186"/>
          </rPr>
          <t>#13_1_G36#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>
      <text>
        <r>
          <rPr>
            <sz val="9"/>
            <color indexed="81"/>
            <rFont val="Tahoma"/>
            <family val="2"/>
            <charset val="186"/>
          </rPr>
          <t>#13_1_H36#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#13_1_I36#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6" authorId="0">
      <text>
        <r>
          <rPr>
            <sz val="9"/>
            <color indexed="81"/>
            <rFont val="Tahoma"/>
            <family val="2"/>
            <charset val="186"/>
          </rPr>
          <t>#13_1_J36#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  <charset val="186"/>
          </rPr>
          <t>#13_1_K36#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" authorId="0">
      <text>
        <r>
          <rPr>
            <sz val="9"/>
            <color indexed="81"/>
            <rFont val="Tahoma"/>
            <family val="2"/>
            <charset val="186"/>
          </rPr>
          <t>#13_1_L36#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7" authorId="0">
      <text>
        <r>
          <rPr>
            <sz val="9"/>
            <color indexed="81"/>
            <rFont val="Tahoma"/>
            <family val="2"/>
            <charset val="186"/>
          </rPr>
          <t>#13_1_F37#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>
      <text>
        <r>
          <rPr>
            <sz val="9"/>
            <color indexed="81"/>
            <rFont val="Tahoma"/>
            <family val="2"/>
            <charset val="186"/>
          </rPr>
          <t>#13_1_G37#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>
      <text>
        <r>
          <rPr>
            <sz val="9"/>
            <color indexed="81"/>
            <rFont val="Tahoma"/>
            <family val="2"/>
            <charset val="186"/>
          </rPr>
          <t>#13_1_H37#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#13_1_I37#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7" authorId="0">
      <text>
        <r>
          <rPr>
            <sz val="9"/>
            <color indexed="81"/>
            <rFont val="Tahoma"/>
            <family val="2"/>
            <charset val="186"/>
          </rPr>
          <t>#13_1_J37#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  <charset val="186"/>
          </rPr>
          <t>#13_1_K37#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7" authorId="0">
      <text>
        <r>
          <rPr>
            <sz val="9"/>
            <color indexed="81"/>
            <rFont val="Tahoma"/>
            <family val="2"/>
            <charset val="186"/>
          </rPr>
          <t>#13_1_L37#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8" authorId="0">
      <text>
        <r>
          <rPr>
            <sz val="9"/>
            <color indexed="81"/>
            <rFont val="Tahoma"/>
            <family val="2"/>
            <charset val="186"/>
          </rPr>
          <t>#13_1_F38#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>
      <text>
        <r>
          <rPr>
            <sz val="9"/>
            <color indexed="81"/>
            <rFont val="Tahoma"/>
            <family val="2"/>
            <charset val="186"/>
          </rPr>
          <t>#13_1_G38#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>
      <text>
        <r>
          <rPr>
            <sz val="9"/>
            <color indexed="81"/>
            <rFont val="Tahoma"/>
            <family val="2"/>
            <charset val="186"/>
          </rPr>
          <t>#13_1_H38#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#13_1_I38#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>
      <text>
        <r>
          <rPr>
            <sz val="9"/>
            <color indexed="81"/>
            <rFont val="Tahoma"/>
            <family val="2"/>
            <charset val="186"/>
          </rPr>
          <t>#13_1_J38#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  <charset val="186"/>
          </rPr>
          <t>#13_1_K38#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8" authorId="0">
      <text>
        <r>
          <rPr>
            <sz val="9"/>
            <color indexed="81"/>
            <rFont val="Tahoma"/>
            <family val="2"/>
            <charset val="186"/>
          </rPr>
          <t>#13_1_L38#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>
      <text>
        <r>
          <rPr>
            <sz val="9"/>
            <color indexed="81"/>
            <rFont val="Tahoma"/>
            <family val="2"/>
            <charset val="186"/>
          </rPr>
          <t>#13_1_F39#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>
      <text>
        <r>
          <rPr>
            <sz val="9"/>
            <color indexed="81"/>
            <rFont val="Tahoma"/>
            <family val="2"/>
            <charset val="186"/>
          </rPr>
          <t>#13_1_G39#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sz val="9"/>
            <color indexed="81"/>
            <rFont val="Tahoma"/>
            <family val="2"/>
            <charset val="186"/>
          </rPr>
          <t>#13_1_H39#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#13_1_I39#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>
      <text>
        <r>
          <rPr>
            <sz val="9"/>
            <color indexed="81"/>
            <rFont val="Tahoma"/>
            <family val="2"/>
            <charset val="186"/>
          </rPr>
          <t>#13_1_J39#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  <charset val="186"/>
          </rPr>
          <t>#13_1_K39#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9" authorId="0">
      <text>
        <r>
          <rPr>
            <sz val="9"/>
            <color indexed="81"/>
            <rFont val="Tahoma"/>
            <family val="2"/>
            <charset val="186"/>
          </rPr>
          <t>#13_1_L39#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antras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#17_1_E13#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#17_1_F13#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#17_1_E14#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#17_1_F14#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#17_1_E15#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#17_1_F15#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#17_1_E16#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#17_1_F16#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#17_1_E17#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#17_1_F17#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#17_1_E20#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#17_1_F20#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#17_1_E21#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#17_1_F21#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#17_1_E22#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#17_1_F22#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#17_1_E23#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#17_1_F23#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#17_1_E24#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#17_1_F24#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#17_1_E27#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>
      <text>
        <r>
          <rPr>
            <sz val="9"/>
            <color indexed="81"/>
            <rFont val="Tahoma"/>
            <family val="2"/>
            <charset val="186"/>
          </rPr>
          <t>#17_1_F27#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>
      <text>
        <r>
          <rPr>
            <sz val="9"/>
            <color indexed="81"/>
            <rFont val="Tahoma"/>
            <family val="2"/>
            <charset val="186"/>
          </rPr>
          <t>#17_1_E28#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>
      <text>
        <r>
          <rPr>
            <sz val="9"/>
            <color indexed="81"/>
            <rFont val="Tahoma"/>
            <family val="2"/>
            <charset val="186"/>
          </rPr>
          <t>#17_1_F28#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#17_1_E29#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>
      <text>
        <r>
          <rPr>
            <sz val="9"/>
            <color indexed="81"/>
            <rFont val="Tahoma"/>
            <family val="2"/>
            <charset val="186"/>
          </rPr>
          <t>#17_1_F29#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#17_1_E30#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>#17_1_F30#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186"/>
          </rPr>
          <t>#17_1_E31#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#17_1_F31#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>
      <text>
        <r>
          <rPr>
            <sz val="9"/>
            <color indexed="81"/>
            <rFont val="Tahoma"/>
            <family val="2"/>
            <charset val="186"/>
          </rPr>
          <t>#17_1_E32#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#17_1_F32#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3" authorId="0">
      <text>
        <r>
          <rPr>
            <sz val="9"/>
            <color indexed="81"/>
            <rFont val="Tahoma"/>
            <family val="2"/>
            <charset val="186"/>
          </rPr>
          <t>#17_1_E33#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#17_1_F33#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5" authorId="0">
      <text>
        <r>
          <rPr>
            <sz val="9"/>
            <color indexed="81"/>
            <rFont val="Tahoma"/>
            <family val="2"/>
            <charset val="186"/>
          </rPr>
          <t>#17_1_E35#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5" authorId="0">
      <text>
        <r>
          <rPr>
            <sz val="9"/>
            <color indexed="81"/>
            <rFont val="Tahoma"/>
            <family val="2"/>
            <charset val="186"/>
          </rPr>
          <t>#17_1_F35#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ketvirtas</author>
  </authors>
  <commentList>
    <comment ref="D12" authorId="0">
      <text>
        <r>
          <rPr>
            <sz val="9"/>
            <color indexed="81"/>
            <rFont val="Tahoma"/>
            <family val="2"/>
            <charset val="186"/>
          </rPr>
          <t>#17_8_E12#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#17_8_E13#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#17_8_E14#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#17_8_E15#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#17_8_E16#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#17_8_E17#</t>
        </r>
      </text>
    </comment>
    <comment ref="D18" authorId="0">
      <text>
        <r>
          <rPr>
            <sz val="9"/>
            <color indexed="81"/>
            <rFont val="Tahoma"/>
            <charset val="1"/>
          </rPr>
          <t>#17_8_E18#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#17_8_E19#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#17_8_E20#</t>
        </r>
      </text>
    </comment>
  </commentList>
</comments>
</file>

<file path=xl/comments8.xml><?xml version="1.0" encoding="utf-8"?>
<comments xmlns="http://schemas.openxmlformats.org/spreadsheetml/2006/main">
  <authors>
    <author>ketvirtas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#17_9_E13#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#17_9_E15#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#17_9_E16#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#17_9_E18#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#17_9_E19#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#17_9_E20#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#17_9_E21#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#17_9_E22#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#17_9_E23#</t>
        </r>
      </text>
    </comment>
    <comment ref="D25" authorId="0">
      <text>
        <r>
          <rPr>
            <sz val="9"/>
            <color indexed="81"/>
            <rFont val="Tahoma"/>
            <family val="2"/>
            <charset val="186"/>
          </rPr>
          <t>#17_9_E25#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#17_9_E26#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#17_9_E27#</t>
        </r>
      </text>
    </comment>
  </commentList>
</comments>
</file>

<file path=xl/comments9.xml><?xml version="1.0" encoding="utf-8"?>
<comments xmlns="http://schemas.openxmlformats.org/spreadsheetml/2006/main">
  <authors>
    <author>ketvirtas</author>
  </authors>
  <commentList>
    <comment ref="D9" authorId="0">
      <text>
        <r>
          <rPr>
            <sz val="9"/>
            <color indexed="81"/>
            <rFont val="Tahoma"/>
            <family val="2"/>
            <charset val="186"/>
          </rPr>
          <t>#17_16_E9#</t>
        </r>
      </text>
    </comment>
    <comment ref="D10" authorId="0">
      <text>
        <r>
          <rPr>
            <sz val="9"/>
            <color indexed="81"/>
            <rFont val="Tahoma"/>
            <family val="2"/>
            <charset val="186"/>
          </rPr>
          <t>#17_16_E10#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#17_16_E12#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#17_16_E13#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#17_16_E14#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#17_16_E15#</t>
        </r>
      </text>
    </comment>
    <comment ref="D17" authorId="0">
      <text>
        <r>
          <rPr>
            <sz val="9"/>
            <color indexed="81"/>
            <rFont val="Tahoma"/>
            <charset val="1"/>
          </rPr>
          <t xml:space="preserve">#17_16_E17#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#17_16_E18#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#17_16_E19#</t>
        </r>
      </text>
    </comment>
  </commentList>
</comments>
</file>

<file path=xl/sharedStrings.xml><?xml version="1.0" encoding="utf-8"?>
<sst xmlns="http://schemas.openxmlformats.org/spreadsheetml/2006/main" count="1409" uniqueCount="714">
  <si>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</si>
  <si>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</si>
  <si>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</si>
  <si>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Kazlų Rūdos specialioji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</si>
  <si>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</si>
  <si>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įst.kodas 190984913   Atgimimo 8A, Kazlų Rūda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</si>
  <si>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</si>
  <si>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</si>
  <si>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PAGAL  2015.12.31 D. DUOMENIS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</si>
  <si>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</si>
  <si>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</si>
  <si>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</si>
  <si>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</si>
  <si>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</si>
  <si>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</si>
  <si>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</si>
  <si>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</si>
  <si>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</si>
  <si>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</si>
  <si>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</si>
  <si>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</si>
  <si>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</si>
  <si>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</si>
  <si>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</si>
  <si>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</si>
  <si>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</si>
  <si>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</si>
  <si>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</si>
  <si>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</si>
  <si>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</si>
  <si>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</si>
  <si>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</si>
  <si>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</si>
  <si>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</si>
  <si>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</si>
  <si>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</si>
  <si>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</si>
  <si>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</si>
  <si>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</si>
  <si>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</si>
  <si>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</si>
  <si>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</si>
  <si>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</si>
  <si>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</si>
  <si>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</si>
  <si>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</si>
  <si>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</si>
  <si>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</si>
  <si>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</si>
  <si>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</si>
  <si>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</si>
  <si>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</si>
  <si>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</si>
  <si>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</si>
  <si>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</si>
  <si>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</si>
  <si>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</si>
  <si>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</si>
  <si>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</si>
  <si>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</si>
  <si>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</si>
  <si>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</si>
  <si>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</si>
  <si>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</si>
  <si>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</si>
  <si>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</si>
  <si>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</si>
  <si>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</si>
  <si>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</si>
  <si>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</si>
  <si>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</si>
  <si>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</si>
  <si>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</si>
  <si>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</si>
  <si>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</si>
  <si>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</si>
  <si>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</si>
  <si>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</si>
  <si>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</si>
  <si>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</si>
  <si>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</si>
  <si>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</si>
  <si>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</si>
  <si>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</si>
  <si>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</si>
  <si>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</si>
  <si>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</si>
  <si>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</si>
  <si>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</si>
  <si>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</si>
  <si>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</si>
  <si>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</si>
  <si>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</si>
  <si>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</si>
  <si>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</si>
  <si>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</si>
  <si>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</si>
  <si>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</si>
  <si>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</si>
  <si>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</si>
  <si>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</si>
  <si>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</si>
  <si>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</si>
  <si>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</si>
  <si>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</si>
  <si>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</si>
  <si>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</si>
  <si>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</si>
  <si>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</si>
  <si>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</si>
  <si>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</si>
  <si>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</si>
  <si>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</si>
  <si>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</si>
  <si>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</si>
  <si>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</si>
  <si>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</si>
  <si>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</si>
  <si>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</si>
  <si>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</si>
  <si>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</si>
  <si>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</si>
  <si>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</si>
  <si>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</si>
  <si>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</si>
  <si>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</si>
  <si>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</si>
  <si>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</si>
  <si>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</si>
  <si>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</si>
  <si>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</si>
  <si>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</si>
  <si>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</si>
  <si>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Daiva Dabrilienė</t>
  </si>
  <si>
    <t>(viešojo sektoriaus subjekto vadovas arba jo įgaliotas administracijos vadovas)</t>
  </si>
  <si>
    <t>(parašas)</t>
  </si>
  <si>
    <t>(vardas ir pavardė)</t>
  </si>
  <si>
    <t>Vyr.buhalterė</t>
  </si>
  <si>
    <t>Violeta Raižienė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</si>
  <si>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</si>
  <si>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</si>
  <si>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</si>
  <si>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</si>
  <si>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</si>
  <si>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190984913  Atgimimo 8a, Kazlų Rūda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</si>
  <si>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</si>
  <si>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</si>
  <si>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</si>
  <si>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</si>
  <si>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</si>
  <si>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</si>
  <si>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</si>
  <si>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</si>
  <si>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</si>
  <si>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</si>
  <si>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</si>
  <si>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</si>
  <si>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</si>
  <si>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</si>
  <si>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</si>
  <si>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</si>
  <si>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</si>
  <si>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</si>
  <si>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</si>
  <si>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</si>
  <si>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</si>
  <si>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</si>
  <si>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</si>
  <si>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</si>
  <si>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</si>
  <si>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</si>
  <si>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</si>
  <si>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</si>
  <si>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</si>
  <si>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</si>
  <si>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</si>
  <si>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</si>
  <si>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</si>
  <si>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</si>
  <si>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</si>
  <si>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</si>
  <si>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</si>
  <si>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</si>
  <si>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</si>
  <si>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</si>
  <si>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</si>
  <si>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</si>
  <si>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</si>
  <si>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</si>
  <si>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</si>
  <si>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</si>
  <si>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</si>
  <si>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</si>
  <si>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</si>
  <si>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</si>
  <si>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</si>
  <si>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</si>
  <si>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</si>
  <si>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</si>
  <si>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</si>
  <si>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</si>
  <si>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</si>
  <si>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</si>
  <si>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</si>
  <si>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</si>
  <si>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</si>
  <si>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</si>
  <si>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</si>
  <si>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</si>
  <si>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</si>
  <si>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</si>
  <si>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</si>
  <si>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</si>
  <si>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</si>
  <si>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</si>
  <si>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</si>
  <si>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</si>
  <si>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</si>
  <si>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</si>
  <si>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</si>
  <si>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</si>
  <si>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</si>
  <si>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</si>
  <si>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</si>
  <si>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</si>
  <si>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</si>
  <si>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4-ojo VSAFAS „Grynojo turto pokyčių ataskaita“</t>
  </si>
  <si>
    <t>1 priedas</t>
  </si>
  <si>
    <t>____________________________________________________________________________</t>
  </si>
  <si>
    <t>įst.kodas 190984913   Atgimimo 8A Kazlų Rūda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</si>
  <si>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</si>
  <si>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</si>
  <si>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2015 M.GRUODŽIO 31 D. DUOMENIS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</si>
  <si>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</si>
  <si>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</si>
  <si>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</si>
  <si>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</si>
  <si>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Kiti rezer-vai</t>
  </si>
  <si>
    <t>1.</t>
  </si>
  <si>
    <t>Likutis 20X1 m. gruodžio 31 d.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</si>
  <si>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</si>
  <si>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</si>
  <si>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</si>
  <si>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</si>
  <si>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</si>
  <si>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</si>
  <si>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</si>
  <si>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</si>
  <si>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</si>
  <si>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</si>
  <si>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</si>
  <si>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</si>
  <si>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</si>
  <si>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</si>
  <si>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</si>
  <si>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</si>
  <si>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2010 m. gruodžio 31 d.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</si>
  <si>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</si>
  <si>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</si>
  <si>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</si>
  <si>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</si>
  <si>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</si>
  <si>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</si>
  <si>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</si>
  <si>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</si>
  <si>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</si>
  <si>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Likutis 2015 m. gruodžio 31 d.</t>
  </si>
  <si>
    <t xml:space="preserve"> __________________</t>
  </si>
  <si>
    <t>(teisės aktais įpareigoto pasirašyti asmens pareigų pavadinimas)</t>
  </si>
  <si>
    <t>*Pažymėti ataskaitos laukai nepildomi.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</si>
  <si>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</si>
  <si>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</si>
  <si>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</si>
  <si>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</si>
  <si>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</si>
  <si>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</si>
  <si>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</si>
  <si>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</si>
  <si>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</si>
  <si>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</si>
  <si>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</si>
  <si>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</si>
  <si>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</si>
  <si>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</si>
  <si>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</si>
  <si>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</si>
  <si>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</si>
  <si>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</si>
  <si>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Iš socialinių įmokų</t>
  </si>
  <si>
    <t>Už suteiktas paslaugas iš pirkėjų</t>
  </si>
  <si>
    <t>Už suteiktas paslaugas iš biudžeto</t>
  </si>
  <si>
    <t>I.6</t>
  </si>
  <si>
    <t>Gautos palūkanos</t>
  </si>
  <si>
    <t>I.7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</si>
  <si>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</si>
  <si>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</si>
  <si>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</si>
  <si>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</si>
  <si>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</si>
  <si>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</si>
  <si>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</si>
  <si>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</si>
  <si>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</si>
  <si>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</si>
  <si>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</si>
  <si>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</si>
  <si>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</si>
  <si>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</si>
  <si>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</si>
  <si>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</si>
  <si>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</si>
  <si>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</si>
  <si>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</si>
  <si>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</si>
  <si>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</si>
  <si>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</si>
  <si>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</si>
  <si>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</si>
  <si>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</si>
  <si>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</si>
  <si>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</si>
  <si>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</si>
  <si>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</si>
  <si>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</si>
  <si>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</si>
  <si>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</si>
  <si>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</si>
  <si>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</si>
  <si>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</si>
  <si>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</si>
  <si>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</si>
  <si>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</si>
  <si>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</si>
  <si>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</si>
  <si>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 xml:space="preserve">     Iš valstybės biudžeto</t>
  </si>
  <si>
    <t xml:space="preserve">     Iš savivaldybės biudžeto</t>
  </si>
  <si>
    <t>IV.3</t>
  </si>
  <si>
    <t xml:space="preserve">     Iš ES, užsienio valstybių ir tarptautinių  organizacijų</t>
  </si>
  <si>
    <t>IV.4</t>
  </si>
  <si>
    <t xml:space="preserve">     Iš kitų šaltinių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</si>
  <si>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</si>
  <si>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</si>
  <si>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</si>
  <si>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</si>
  <si>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</si>
  <si>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</si>
  <si>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</si>
  <si>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               </t>
  </si>
  <si>
    <t xml:space="preserve"> (parašas) </t>
  </si>
  <si>
    <t>(vyriausiasis buhalteris (buhalteris)</t>
  </si>
  <si>
    <t xml:space="preserve"> 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</si>
  <si>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</si>
  <si>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</si>
  <si>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</si>
  <si>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</si>
  <si>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</si>
  <si>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</si>
  <si>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</si>
  <si>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</si>
  <si>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</si>
  <si>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</si>
  <si>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</si>
  <si>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</si>
  <si>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</si>
  <si>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</si>
  <si>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</si>
  <si>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</si>
  <si>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</si>
  <si>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</si>
  <si>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</si>
  <si>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</si>
  <si>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</si>
  <si>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 xml:space="preserve">    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</si>
  <si>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</si>
  <si>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</si>
  <si>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</si>
  <si>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</si>
  <si>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</si>
  <si>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</si>
  <si>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</si>
  <si>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</si>
  <si>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</si>
  <si>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</si>
  <si>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</si>
  <si>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</si>
  <si>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Sunaudota veikloje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</si>
  <si>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</si>
  <si>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</si>
  <si>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</si>
  <si>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</si>
  <si>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</si>
  <si>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</si>
  <si>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</si>
  <si>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</si>
  <si>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</si>
  <si>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</si>
  <si>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</si>
  <si>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t>Straipsnio pavadinimas</t>
  </si>
  <si>
    <r>
      <t xml:space="preserve">Apskaičiuotos </t>
    </r>
    <r>
      <rPr>
        <b/>
        <sz val="10"/>
        <rFont val="Times New Roman"/>
        <family val="1"/>
        <charset val="186"/>
      </rPr>
      <t>pagrindinės veiklos kitos pajamos</t>
    </r>
  </si>
  <si>
    <t>1.1.</t>
  </si>
  <si>
    <t>Pajamos iš rinkliavų</t>
  </si>
  <si>
    <t>1.2.</t>
  </si>
  <si>
    <t>Pajamos iš administracinių baudų</t>
  </si>
  <si>
    <t>1.3.</t>
  </si>
  <si>
    <t>Pajamos iš dividendų</t>
  </si>
  <si>
    <t>1.4.</t>
  </si>
  <si>
    <t>Pajamos iš atsargų pardavimo</t>
  </si>
  <si>
    <t>1.5.</t>
  </si>
  <si>
    <t>Ilgalaikio materialiojo, nematerialiojo ir biologinio turto pardavimo pelnas</t>
  </si>
  <si>
    <t>1.6.</t>
  </si>
  <si>
    <t>Suteiktų paslaugų pajamos**(transporto paslaugos)</t>
  </si>
  <si>
    <t>1.7.</t>
  </si>
  <si>
    <t>Kitos</t>
  </si>
  <si>
    <r>
      <t xml:space="preserve">Pervestinos į biudžetą pagrindinės </t>
    </r>
    <r>
      <rPr>
        <b/>
        <sz val="10"/>
        <rFont val="Times New Roman"/>
        <family val="1"/>
        <charset val="186"/>
      </rPr>
      <t>veiklos kitos pajamos</t>
    </r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</si>
  <si>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</si>
  <si>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</si>
  <si>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</si>
  <si>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</si>
  <si>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</si>
  <si>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</si>
  <si>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</si>
  <si>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</si>
  <si>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</si>
  <si>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Kilnoja-mosios kultūros vertybės</t>
  </si>
  <si>
    <t>Kitas ilgalaikis materialusis turtas</t>
  </si>
  <si>
    <t>Nebaigta statyba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</si>
  <si>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</si>
  <si>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</si>
  <si>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</si>
  <si>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</si>
  <si>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</si>
  <si>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</si>
  <si>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</si>
  <si>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</si>
  <si>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</si>
  <si>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</si>
  <si>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</si>
  <si>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</si>
  <si>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</si>
  <si>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</si>
  <si>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</si>
  <si>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</si>
  <si>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</si>
  <si>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</si>
  <si>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</si>
  <si>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</si>
  <si>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</si>
  <si>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</si>
  <si>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</si>
  <si>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</si>
  <si>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</si>
  <si>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</si>
  <si>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</si>
  <si>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</si>
  <si>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</si>
  <si>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</si>
  <si>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</si>
  <si>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</si>
  <si>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</si>
  <si>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</si>
  <si>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</si>
  <si>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</si>
  <si>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</si>
  <si>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</si>
  <si>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</si>
  <si>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</si>
  <si>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</si>
  <si>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</si>
  <si>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</si>
  <si>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</si>
  <si>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</si>
  <si>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  <charset val="186"/>
      </rPr>
      <t>21-</t>
    </r>
    <r>
      <rPr>
        <b/>
        <sz val="10"/>
        <rFont val="Times New Roman"/>
        <family val="1"/>
        <charset val="186"/>
      </rPr>
      <t>22+/-</t>
    </r>
    <r>
      <rPr>
        <b/>
        <sz val="10"/>
        <rFont val="Times New Roman"/>
        <family val="1"/>
        <charset val="186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</si>
  <si>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</si>
  <si>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</si>
  <si>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</si>
  <si>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</si>
  <si>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* - Pažymėti ataskaitos laukai nepildomi.</t>
  </si>
  <si>
    <t>**- Kito subjekto sukaupta turto nusidėvėjimo arba nuvertėjimo suma iki perdavimo.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</si>
  <si>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</si>
  <si>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</si>
  <si>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</si>
  <si>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</si>
  <si>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</si>
  <si>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</si>
  <si>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</si>
  <si>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</si>
  <si>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</si>
  <si>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</si>
  <si>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</si>
  <si>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</si>
  <si>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</si>
  <si>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</si>
  <si>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</si>
  <si>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</si>
  <si>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</si>
  <si>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</si>
  <si>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</si>
  <si>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</si>
  <si>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</si>
  <si>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</si>
  <si>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**– Kito subjekto sukaupta turto amortizacijos arba nuvertėjimo suma iki perdavimo.</t>
  </si>
  <si>
    <t>17-ojo VSAFAS „Finansinis turtas ir finansiniai įsipareigojimai“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</si>
  <si>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</si>
  <si>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</si>
  <si>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</si>
  <si>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iš viso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</si>
  <si>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</si>
  <si>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</si>
  <si>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</si>
  <si>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</si>
  <si>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</si>
  <si>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</si>
  <si>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</si>
  <si>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</si>
  <si>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</si>
  <si>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</si>
  <si>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</si>
  <si>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</si>
  <si>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</si>
  <si>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</si>
  <si>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</si>
  <si>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</si>
  <si>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</si>
  <si>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</si>
  <si>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</si>
  <si>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</si>
  <si>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</si>
  <si>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</si>
  <si>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</si>
  <si>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</si>
  <si>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</si>
  <si>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</si>
  <si>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</si>
  <si>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</si>
  <si>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</si>
  <si>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</si>
  <si>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</si>
  <si>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</si>
  <si>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</si>
  <si>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</si>
  <si>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</si>
  <si>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</si>
  <si>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</si>
  <si>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</si>
  <si>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</si>
  <si>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</si>
  <si>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</si>
  <si>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</si>
  <si>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</si>
  <si>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</si>
  <si>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 (-)</t>
  </si>
  <si>
    <t>Išankstinių apmokėjimų balansinė vertė (1+2)</t>
  </si>
  <si>
    <t>_____________________________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</si>
  <si>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</si>
  <si>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</si>
  <si>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</si>
  <si>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</si>
  <si>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</si>
  <si>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</si>
  <si>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</si>
  <si>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</si>
  <si>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</si>
  <si>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</si>
  <si>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</si>
  <si>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</si>
  <si>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</si>
  <si>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</si>
  <si>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</si>
  <si>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</si>
  <si>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</si>
  <si>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</si>
  <si>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</si>
  <si>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</si>
  <si>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</si>
  <si>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</si>
  <si>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</si>
  <si>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</si>
  <si>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</si>
  <si>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</si>
  <si>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</si>
  <si>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Per vienus metus gautinų sumų nuvertėjimas ataskaitinio laikotarpio pabaigoje(-)</t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</si>
  <si>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</si>
  <si>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t>Kazlų Rūdos specialioji mokykla  įst.kodas 190984913  Atgimimo 8A Kazlų Rūda</t>
  </si>
  <si>
    <t>12 priedas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</si>
  <si>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</si>
  <si>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</si>
  <si>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</si>
  <si>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</si>
  <si>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</si>
  <si>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</si>
  <si>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</si>
  <si>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</si>
  <si>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</si>
  <si>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</si>
  <si>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</si>
  <si>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</si>
  <si>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</si>
  <si>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</si>
  <si>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</si>
  <si>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t>INFORMACIJA APIE ĮSIPAREIGOJIMŲ DALĮ NACIONALINE IR UŽSIENIO VALIUTOMIS</t>
  </si>
  <si>
    <t>Įsipareigojimų dalis valiuta</t>
  </si>
  <si>
    <t>Įsigijimo savikaina ataskaitinio laikotarpio pradžioje</t>
  </si>
  <si>
    <t>Įsigijimo savikaina ataskaitinio laikotarpio pabaigoje</t>
  </si>
  <si>
    <t>Nacionaline  </t>
  </si>
  <si>
    <t>Eurais </t>
  </si>
  <si>
    <t>JAV doleriais </t>
  </si>
  <si>
    <t>Kitomis  </t>
  </si>
  <si>
    <t>Iš viso </t>
  </si>
  <si>
    <t>(Informacijos apie kai kurias trumpalaikes mokėtinas sumas pateikimo žemesniojo ir aukštesniojo lygių finansinių ataskaitų aiškinamajame rašte forma)</t>
  </si>
  <si>
    <t>Kai kurių mokėtinų sumų balansinė vertė (1+2+3+4)</t>
  </si>
  <si>
    <t>______________________________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</si>
  <si>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</si>
  <si>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</si>
  <si>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</si>
  <si>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</si>
  <si>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</si>
  <si>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</si>
  <si>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</si>
  <si>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</si>
  <si>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</si>
  <si>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</si>
  <si>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</si>
  <si>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</si>
  <si>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</si>
  <si>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</si>
  <si>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</si>
  <si>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</si>
  <si>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</si>
  <si>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</si>
  <si>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</si>
  <si>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</si>
  <si>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</si>
  <si>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</si>
  <si>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</si>
  <si>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</si>
  <si>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</si>
  <si>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</si>
  <si>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  <charset val="186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</si>
  <si>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</si>
  <si>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</si>
  <si>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</si>
  <si>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</si>
  <si>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</si>
  <si>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</si>
  <si>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</si>
  <si>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</si>
  <si>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</si>
  <si>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</si>
  <si>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</si>
  <si>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</si>
  <si>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</si>
  <si>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</si>
  <si>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</si>
  <si>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</si>
  <si>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</si>
  <si>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</si>
  <si>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</si>
  <si>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r>
      <t xml:space="preserve">2015 M. INFORMACIJA PAGAL VEIKLOS SEGMENTUS </t>
    </r>
    <r>
      <rPr>
        <b/>
        <strike/>
        <sz val="10"/>
        <rFont val="Times New Roman"/>
        <family val="1"/>
        <charset val="186"/>
      </rPr>
      <t/>
    </r>
  </si>
  <si>
    <t xml:space="preserve">                                                                 KAZLŲ RŪDOS SPECIALIOJI MOKYKLA  įst.kodas 190984913   Atgimimo  8A Kazlų Rūda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</si>
  <si>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</si>
  <si>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</si>
  <si>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</si>
  <si>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</si>
  <si>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</si>
  <si>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</si>
  <si>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</si>
  <si>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</si>
  <si>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</si>
  <si>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</si>
  <si>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</si>
  <si>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</si>
  <si>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</si>
  <si>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</si>
  <si>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</si>
  <si>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</si>
  <si>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</si>
  <si>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</si>
  <si>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</si>
  <si>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</si>
  <si>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</si>
  <si>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</si>
  <si>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</si>
  <si>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</si>
  <si>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Atostogų rezervo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</si>
  <si>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</si>
  <si>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</si>
  <si>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</si>
  <si>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</si>
  <si>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</si>
  <si>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</si>
  <si>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</si>
  <si>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</si>
  <si>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</si>
  <si>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</si>
  <si>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</si>
  <si>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</si>
  <si>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</si>
  <si>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 xml:space="preserve">2016.02.03 Nr.    1 </t>
  </si>
  <si>
    <t>125.1</t>
  </si>
  <si>
    <t>125.2</t>
  </si>
  <si>
    <t>125.3</t>
  </si>
  <si>
    <t>125.4</t>
  </si>
  <si>
    <t>126.1</t>
  </si>
  <si>
    <t>126.2</t>
  </si>
  <si>
    <t>126.3</t>
  </si>
  <si>
    <t>126.4</t>
  </si>
  <si>
    <t>126.5</t>
  </si>
  <si>
    <t>126.6</t>
  </si>
  <si>
    <t>126.7</t>
  </si>
  <si>
    <t>126.8</t>
  </si>
  <si>
    <t xml:space="preserve">2016.02.03 Nr.   2  </t>
  </si>
  <si>
    <t>2016-02-03 Nr.3</t>
  </si>
  <si>
    <t xml:space="preserve">2016.02.03 Nr. 4   </t>
  </si>
  <si>
    <t xml:space="preserve">           Pateikimo valiuta ir tikslumas: eurais arba tūkstančiais eurų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</si>
</sst>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   &quot;;&quot;-&quot;#,##0.00&quot;    &quot;;&quot; -&quot;00&quot;    &quot;;&quot; &quot;@&quot; &quot;"/>
  </numFmts>
  <fonts count="109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sz val="9"/>
      <color indexed="81"/>
      <name val="Tahoma"/>
      <family val="2"/>
      <charset val="186"/>
    </font>
    <font>
      <sz val="10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10"/>
      <name val="TimesNewRoman,Bold"/>
    </font>
    <font>
      <u/>
      <sz val="10"/>
      <color indexed="12"/>
      <name val="Arial"/>
    </font>
    <font>
      <b/>
      <sz val="12"/>
      <name val="TimesNewRoman,Bold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sz val="10"/>
      <name val="Helv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(W1)"/>
      <family val="1"/>
    </font>
    <font>
      <sz val="9"/>
      <name val="Times New (W1)"/>
      <charset val="186"/>
    </font>
    <font>
      <sz val="9"/>
      <color indexed="81"/>
      <name val="Tahoma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</font>
    <font>
      <sz val="10"/>
      <color indexed="20"/>
      <name val="Arial"/>
      <family val="2"/>
      <charset val="186"/>
    </font>
    <font>
      <sz val="11"/>
      <color indexed="16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186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sz val="10"/>
      <name val="Arial"/>
      <family val="2"/>
      <charset val="186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86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  <charset val="186"/>
    </font>
    <font>
      <b/>
      <strike/>
      <sz val="10"/>
      <name val="Times New Roman"/>
      <family val="1"/>
      <charset val="186"/>
    </font>
    <font>
      <sz val="10"/>
      <color indexed="23"/>
      <name val="Times New Roman"/>
      <family val="1"/>
      <charset val="186"/>
    </font>
    <font>
      <b/>
      <sz val="9"/>
      <color indexed="81"/>
      <name val="Tahoma"/>
      <charset val="1"/>
    </font>
    <font>
      <sz val="11"/>
      <name val="Arial"/>
      <charset val="186"/>
    </font>
    <font>
      <strike/>
      <sz val="11"/>
      <name val="Times New Roman"/>
      <family val="1"/>
      <charset val="186"/>
    </font>
    <font>
      <b/>
      <strike/>
      <sz val="12"/>
      <name val="Times New Roman"/>
      <family val="1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trike/>
      <sz val="11"/>
      <name val="Times New Roman"/>
      <family val="1"/>
      <charset val="186"/>
    </font>
    <font>
      <strike/>
      <sz val="10"/>
      <name val="Times New (W1)"/>
      <family val="1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0"/>
        <bgColor indexed="10"/>
      </patternFill>
    </fill>
    <fill>
      <patternFill patternType="solid">
        <fgColor indexed="40"/>
        <bgColor indexed="40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36"/>
        <bgColor indexed="36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</patternFill>
    </fill>
    <fill>
      <patternFill patternType="solid">
        <fgColor indexed="54"/>
        <bgColor indexed="54"/>
      </patternFill>
    </fill>
    <fill>
      <patternFill patternType="solid">
        <f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15"/>
        <bgColor indexed="1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23"/>
        <bgColor indexed="23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101">
    <xf numFmtId="0" fontId="0" fillId="0" borderId="0"/>
    <xf numFmtId="0" fontId="1" fillId="0" borderId="0"/>
    <xf numFmtId="0" fontId="13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9" borderId="0" applyNumberFormat="0" applyFont="0" applyBorder="0" applyAlignment="0" applyProtection="0"/>
    <xf numFmtId="0" fontId="42" fillId="19" borderId="0" applyNumberFormat="0" applyFont="0" applyBorder="0" applyAlignment="0" applyProtection="0"/>
    <xf numFmtId="0" fontId="42" fillId="19" borderId="0" applyNumberFormat="0" applyFont="0" applyBorder="0" applyAlignment="0" applyProtection="0"/>
    <xf numFmtId="0" fontId="42" fillId="19" borderId="0" applyNumberFormat="0" applyFon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3" borderId="0" applyNumberFormat="0" applyFont="0" applyBorder="0" applyAlignment="0" applyProtection="0"/>
    <xf numFmtId="0" fontId="42" fillId="3" borderId="0" applyNumberFormat="0" applyFont="0" applyBorder="0" applyAlignment="0" applyProtection="0"/>
    <xf numFmtId="0" fontId="42" fillId="3" borderId="0" applyNumberFormat="0" applyFont="0" applyBorder="0" applyAlignment="0" applyProtection="0"/>
    <xf numFmtId="0" fontId="42" fillId="3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3" fillId="4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" borderId="0" applyNumberFormat="0" applyFont="0" applyBorder="0" applyAlignment="0" applyProtection="0"/>
    <xf numFmtId="0" fontId="42" fillId="3" borderId="0" applyNumberFormat="0" applyFont="0" applyBorder="0" applyAlignment="0" applyProtection="0"/>
    <xf numFmtId="0" fontId="42" fillId="3" borderId="0" applyNumberFormat="0" applyFont="0" applyBorder="0" applyAlignment="0" applyProtection="0"/>
    <xf numFmtId="0" fontId="42" fillId="3" borderId="0" applyNumberFormat="0" applyFont="0" applyBorder="0" applyAlignment="0" applyProtection="0"/>
    <xf numFmtId="0" fontId="42" fillId="31" borderId="0" applyNumberFormat="0" applyFont="0" applyBorder="0" applyAlignment="0" applyProtection="0"/>
    <xf numFmtId="0" fontId="42" fillId="31" borderId="0" applyNumberFormat="0" applyFont="0" applyBorder="0" applyAlignment="0" applyProtection="0"/>
    <xf numFmtId="0" fontId="42" fillId="31" borderId="0" applyNumberFormat="0" applyFont="0" applyBorder="0" applyAlignment="0" applyProtection="0"/>
    <xf numFmtId="0" fontId="42" fillId="31" borderId="0" applyNumberFormat="0" applyFont="0" applyBorder="0" applyAlignment="0" applyProtection="0"/>
    <xf numFmtId="0" fontId="43" fillId="2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3" fillId="15" borderId="0" applyNumberFormat="0" applyBorder="0" applyAlignment="0" applyProtection="0"/>
    <xf numFmtId="0" fontId="42" fillId="7" borderId="0" applyNumberFormat="0" applyFont="0" applyBorder="0" applyAlignment="0" applyProtection="0"/>
    <xf numFmtId="0" fontId="42" fillId="7" borderId="0" applyNumberFormat="0" applyFont="0" applyBorder="0" applyAlignment="0" applyProtection="0"/>
    <xf numFmtId="0" fontId="42" fillId="7" borderId="0" applyNumberFormat="0" applyFont="0" applyBorder="0" applyAlignment="0" applyProtection="0"/>
    <xf numFmtId="0" fontId="42" fillId="7" borderId="0" applyNumberFormat="0" applyFont="0" applyBorder="0" applyAlignment="0" applyProtection="0"/>
    <xf numFmtId="0" fontId="42" fillId="34" borderId="0" applyNumberFormat="0" applyFont="0" applyBorder="0" applyAlignment="0" applyProtection="0"/>
    <xf numFmtId="0" fontId="42" fillId="34" borderId="0" applyNumberFormat="0" applyFont="0" applyBorder="0" applyAlignment="0" applyProtection="0"/>
    <xf numFmtId="0" fontId="42" fillId="34" borderId="0" applyNumberFormat="0" applyFont="0" applyBorder="0" applyAlignment="0" applyProtection="0"/>
    <xf numFmtId="0" fontId="42" fillId="34" borderId="0" applyNumberFormat="0" applyFon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2" fillId="37" borderId="0" applyNumberFormat="0" applyFont="0" applyBorder="0" applyAlignment="0" applyProtection="0"/>
    <xf numFmtId="0" fontId="42" fillId="37" borderId="0" applyNumberFormat="0" applyFont="0" applyBorder="0" applyAlignment="0" applyProtection="0"/>
    <xf numFmtId="0" fontId="42" fillId="37" borderId="0" applyNumberFormat="0" applyFont="0" applyBorder="0" applyAlignment="0" applyProtection="0"/>
    <xf numFmtId="0" fontId="42" fillId="37" borderId="0" applyNumberFormat="0" applyFont="0" applyBorder="0" applyAlignment="0" applyProtection="0"/>
    <xf numFmtId="0" fontId="42" fillId="19" borderId="0" applyNumberFormat="0" applyFont="0" applyBorder="0" applyAlignment="0" applyProtection="0"/>
    <xf numFmtId="0" fontId="42" fillId="19" borderId="0" applyNumberFormat="0" applyFont="0" applyBorder="0" applyAlignment="0" applyProtection="0"/>
    <xf numFmtId="0" fontId="42" fillId="19" borderId="0" applyNumberFormat="0" applyFont="0" applyBorder="0" applyAlignment="0" applyProtection="0"/>
    <xf numFmtId="0" fontId="42" fillId="19" borderId="0" applyNumberFormat="0" applyFont="0" applyBorder="0" applyAlignment="0" applyProtection="0"/>
    <xf numFmtId="0" fontId="43" fillId="12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38" borderId="0" applyNumberFormat="0" applyBorder="0" applyAlignment="0" applyProtection="0"/>
    <xf numFmtId="0" fontId="45" fillId="4" borderId="0" applyNumberFormat="0" applyBorder="0" applyAlignment="0" applyProtection="0"/>
    <xf numFmtId="0" fontId="46" fillId="3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9" borderId="0" applyNumberFormat="0" applyBorder="0" applyAlignment="0" applyProtection="0"/>
    <xf numFmtId="0" fontId="49" fillId="19" borderId="17" applyNumberFormat="0" applyAlignment="0" applyProtection="0"/>
    <xf numFmtId="0" fontId="50" fillId="40" borderId="18" applyNumberFormat="0" applyAlignment="0" applyProtection="0"/>
    <xf numFmtId="0" fontId="50" fillId="40" borderId="18" applyNumberFormat="0" applyAlignment="0" applyProtection="0"/>
    <xf numFmtId="0" fontId="50" fillId="40" borderId="18" applyNumberFormat="0" applyAlignment="0" applyProtection="0"/>
    <xf numFmtId="0" fontId="50" fillId="40" borderId="18" applyNumberFormat="0" applyAlignment="0" applyProtection="0"/>
    <xf numFmtId="0" fontId="50" fillId="40" borderId="18" applyNumberFormat="0" applyAlignment="0" applyProtection="0"/>
    <xf numFmtId="0" fontId="50" fillId="40" borderId="18" applyNumberFormat="0" applyAlignment="0" applyProtection="0"/>
    <xf numFmtId="0" fontId="50" fillId="40" borderId="18" applyNumberFormat="0" applyAlignment="0" applyProtection="0"/>
    <xf numFmtId="0" fontId="50" fillId="40" borderId="18" applyNumberFormat="0" applyAlignment="0" applyProtection="0"/>
    <xf numFmtId="0" fontId="51" fillId="41" borderId="17" applyNumberFormat="0" applyAlignment="0" applyProtection="0"/>
    <xf numFmtId="0" fontId="52" fillId="31" borderId="19" applyNumberFormat="0" applyAlignment="0" applyProtection="0"/>
    <xf numFmtId="0" fontId="52" fillId="32" borderId="19" applyNumberFormat="0" applyAlignment="0" applyProtection="0"/>
    <xf numFmtId="0" fontId="52" fillId="32" borderId="19" applyNumberFormat="0" applyAlignment="0" applyProtection="0"/>
    <xf numFmtId="0" fontId="52" fillId="32" borderId="19" applyNumberFormat="0" applyAlignment="0" applyProtection="0"/>
    <xf numFmtId="0" fontId="52" fillId="32" borderId="19" applyNumberFormat="0" applyAlignment="0" applyProtection="0"/>
    <xf numFmtId="0" fontId="52" fillId="32" borderId="19" applyNumberFormat="0" applyAlignment="0" applyProtection="0"/>
    <xf numFmtId="0" fontId="52" fillId="32" borderId="19" applyNumberFormat="0" applyAlignment="0" applyProtection="0"/>
    <xf numFmtId="0" fontId="52" fillId="32" borderId="19" applyNumberFormat="0" applyAlignment="0" applyProtection="0"/>
    <xf numFmtId="0" fontId="52" fillId="32" borderId="19" applyNumberFormat="0" applyAlignment="0" applyProtection="0"/>
    <xf numFmtId="0" fontId="53" fillId="42" borderId="19" applyNumberFormat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42" fillId="11" borderId="0" applyNumberFormat="0" applyFont="0" applyBorder="0" applyAlignment="0" applyProtection="0"/>
    <xf numFmtId="0" fontId="57" fillId="43" borderId="0" applyNumberFormat="0" applyBorder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0" fillId="0" borderId="20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2" applyNumberFormat="0" applyFill="0" applyAlignment="0" applyProtection="0"/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6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8" borderId="17" applyNumberFormat="0" applyAlignment="0" applyProtection="0"/>
    <xf numFmtId="0" fontId="71" fillId="19" borderId="18" applyNumberFormat="0" applyAlignment="0" applyProtection="0"/>
    <xf numFmtId="0" fontId="71" fillId="19" borderId="18" applyNumberFormat="0" applyAlignment="0" applyProtection="0"/>
    <xf numFmtId="0" fontId="71" fillId="19" borderId="18" applyNumberFormat="0" applyAlignment="0" applyProtection="0"/>
    <xf numFmtId="0" fontId="71" fillId="19" borderId="18" applyNumberFormat="0" applyAlignment="0" applyProtection="0"/>
    <xf numFmtId="0" fontId="71" fillId="19" borderId="18" applyNumberFormat="0" applyAlignment="0" applyProtection="0"/>
    <xf numFmtId="0" fontId="71" fillId="19" borderId="18" applyNumberFormat="0" applyAlignment="0" applyProtection="0"/>
    <xf numFmtId="0" fontId="71" fillId="19" borderId="18" applyNumberFormat="0" applyAlignment="0" applyProtection="0"/>
    <xf numFmtId="0" fontId="71" fillId="19" borderId="18" applyNumberFormat="0" applyAlignment="0" applyProtection="0"/>
    <xf numFmtId="0" fontId="72" fillId="44" borderId="17" applyNumberFormat="0" applyAlignment="0" applyProtection="0"/>
    <xf numFmtId="0" fontId="73" fillId="0" borderId="26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74" fillId="0" borderId="26" applyNumberFormat="0" applyFill="0" applyAlignment="0" applyProtection="0"/>
    <xf numFmtId="0" fontId="75" fillId="4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76" fillId="46" borderId="0" applyNumberFormat="0" applyBorder="0" applyAlignment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8" fillId="0" borderId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80" fillId="0" borderId="0" applyNumberFormat="0" applyBorder="0" applyProtection="0"/>
    <xf numFmtId="0" fontId="80" fillId="0" borderId="0" applyNumberFormat="0" applyBorder="0" applyProtection="0"/>
    <xf numFmtId="0" fontId="80" fillId="0" borderId="0" applyNumberFormat="0" applyBorder="0" applyProtection="0"/>
    <xf numFmtId="0" fontId="80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8" fillId="0" borderId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81" fillId="0" borderId="0"/>
    <xf numFmtId="0" fontId="42" fillId="0" borderId="0" applyNumberFormat="0" applyFon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8" fillId="0" borderId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Font="0" applyFill="0" applyBorder="0" applyAlignment="0" applyProtection="0"/>
    <xf numFmtId="0" fontId="78" fillId="0" borderId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8" fillId="0" borderId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Font="0" applyFill="0" applyBorder="0" applyAlignment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79" fillId="27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Font="0" applyFill="0" applyBorder="0" applyAlignment="0" applyProtection="0"/>
    <xf numFmtId="0" fontId="78" fillId="0" borderId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81" fillId="0" borderId="0"/>
    <xf numFmtId="0" fontId="79" fillId="2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Fon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8" fillId="0" borderId="0"/>
    <xf numFmtId="0" fontId="77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Fon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Font="0" applyBorder="0" applyProtection="0"/>
    <xf numFmtId="0" fontId="42" fillId="0" borderId="0" applyNumberFormat="0" applyFon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8" fillId="0" borderId="0"/>
    <xf numFmtId="0" fontId="42" fillId="0" borderId="0" applyNumberFormat="0" applyFon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42" fillId="0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9" fillId="27" borderId="0" applyNumberFormat="0" applyBorder="0" applyProtection="0"/>
    <xf numFmtId="0" fontId="78" fillId="0" borderId="0"/>
    <xf numFmtId="0" fontId="79" fillId="27" borderId="0" applyNumberFormat="0" applyBorder="0" applyProtection="0"/>
    <xf numFmtId="0" fontId="79" fillId="27" borderId="0" applyNumberFormat="0" applyBorder="0" applyProtection="0"/>
    <xf numFmtId="0" fontId="82" fillId="47" borderId="0"/>
    <xf numFmtId="0" fontId="79" fillId="27" borderId="0" applyNumberFormat="0" applyBorder="0" applyProtection="0"/>
    <xf numFmtId="0" fontId="79" fillId="27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81" fillId="0" borderId="0"/>
    <xf numFmtId="0" fontId="42" fillId="0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42" fillId="0" borderId="0" applyNumberFormat="0" applyBorder="0" applyProtection="0"/>
    <xf numFmtId="0" fontId="42" fillId="0" borderId="0" applyNumberFormat="0" applyFont="0" applyBorder="0" applyProtection="0"/>
    <xf numFmtId="0" fontId="81" fillId="0" borderId="0"/>
    <xf numFmtId="0" fontId="42" fillId="0" borderId="0" applyNumberFormat="0" applyFont="0" applyBorder="0" applyProtection="0"/>
    <xf numFmtId="0" fontId="77" fillId="0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83" fillId="0" borderId="0"/>
    <xf numFmtId="0" fontId="77" fillId="0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7" fillId="0" borderId="0" applyNumberFormat="0" applyBorder="0" applyProtection="0"/>
    <xf numFmtId="0" fontId="42" fillId="0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81" fillId="0" borderId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79" fillId="27" borderId="0" applyNumberFormat="0" applyBorder="0" applyProtection="0"/>
    <xf numFmtId="0" fontId="42" fillId="37" borderId="28" applyNumberFormat="0" applyFont="0" applyAlignment="0" applyProtection="0"/>
    <xf numFmtId="0" fontId="42" fillId="37" borderId="2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42" fillId="37" borderId="18" applyNumberFormat="0" applyFont="0" applyAlignment="0" applyProtection="0"/>
    <xf numFmtId="0" fontId="81" fillId="48" borderId="28" applyNumberFormat="0" applyFont="0" applyAlignment="0" applyProtection="0"/>
    <xf numFmtId="0" fontId="84" fillId="19" borderId="29" applyNumberFormat="0" applyAlignment="0" applyProtection="0"/>
    <xf numFmtId="0" fontId="84" fillId="40" borderId="29" applyNumberFormat="0" applyAlignment="0" applyProtection="0"/>
    <xf numFmtId="0" fontId="84" fillId="40" borderId="29" applyNumberFormat="0" applyAlignment="0" applyProtection="0"/>
    <xf numFmtId="0" fontId="84" fillId="40" borderId="29" applyNumberFormat="0" applyAlignment="0" applyProtection="0"/>
    <xf numFmtId="0" fontId="84" fillId="40" borderId="29" applyNumberFormat="0" applyAlignment="0" applyProtection="0"/>
    <xf numFmtId="0" fontId="84" fillId="40" borderId="29" applyNumberFormat="0" applyAlignment="0" applyProtection="0"/>
    <xf numFmtId="0" fontId="84" fillId="40" borderId="29" applyNumberFormat="0" applyAlignment="0" applyProtection="0"/>
    <xf numFmtId="0" fontId="84" fillId="40" borderId="29" applyNumberFormat="0" applyAlignment="0" applyProtection="0"/>
    <xf numFmtId="0" fontId="84" fillId="40" borderId="29" applyNumberFormat="0" applyAlignment="0" applyProtection="0"/>
    <xf numFmtId="0" fontId="85" fillId="41" borderId="29" applyNumberFormat="0" applyAlignment="0" applyProtection="0"/>
    <xf numFmtId="4" fontId="79" fillId="45" borderId="18" applyProtection="0">
      <alignment vertical="center"/>
    </xf>
    <xf numFmtId="4" fontId="79" fillId="45" borderId="18" applyProtection="0">
      <alignment vertical="center"/>
    </xf>
    <xf numFmtId="4" fontId="86" fillId="45" borderId="18" applyProtection="0">
      <alignment vertical="center"/>
    </xf>
    <xf numFmtId="4" fontId="79" fillId="45" borderId="18" applyProtection="0">
      <alignment horizontal="left" vertical="center"/>
    </xf>
    <xf numFmtId="4" fontId="79" fillId="45" borderId="18" applyProtection="0">
      <alignment horizontal="left" vertical="center"/>
    </xf>
    <xf numFmtId="0" fontId="87" fillId="45" borderId="30" applyNumberFormat="0" applyProtection="0">
      <alignment horizontal="left" vertical="top"/>
    </xf>
    <xf numFmtId="4" fontId="79" fillId="15" borderId="18" applyProtection="0">
      <alignment horizontal="left" vertical="center"/>
    </xf>
    <xf numFmtId="4" fontId="79" fillId="15" borderId="18" applyProtection="0">
      <alignment horizontal="left" vertical="center"/>
    </xf>
    <xf numFmtId="4" fontId="79" fillId="4" borderId="18" applyProtection="0">
      <alignment horizontal="right" vertical="center"/>
    </xf>
    <xf numFmtId="4" fontId="79" fillId="4" borderId="18" applyProtection="0">
      <alignment horizontal="right" vertical="center"/>
    </xf>
    <xf numFmtId="4" fontId="79" fillId="49" borderId="18" applyProtection="0">
      <alignment horizontal="right" vertical="center"/>
    </xf>
    <xf numFmtId="4" fontId="79" fillId="49" borderId="18" applyProtection="0">
      <alignment horizontal="right" vertical="center"/>
    </xf>
    <xf numFmtId="4" fontId="79" fillId="23" borderId="31" applyProtection="0">
      <alignment horizontal="right" vertical="center"/>
    </xf>
    <xf numFmtId="4" fontId="79" fillId="23" borderId="31" applyProtection="0">
      <alignment horizontal="right" vertical="center"/>
    </xf>
    <xf numFmtId="4" fontId="79" fillId="12" borderId="18" applyProtection="0">
      <alignment horizontal="right" vertical="center"/>
    </xf>
    <xf numFmtId="4" fontId="79" fillId="12" borderId="18" applyProtection="0">
      <alignment horizontal="right" vertical="center"/>
    </xf>
    <xf numFmtId="4" fontId="79" fillId="16" borderId="18" applyProtection="0">
      <alignment horizontal="right" vertical="center"/>
    </xf>
    <xf numFmtId="4" fontId="79" fillId="16" borderId="18" applyProtection="0">
      <alignment horizontal="right" vertical="center"/>
    </xf>
    <xf numFmtId="4" fontId="79" fillId="36" borderId="18" applyProtection="0">
      <alignment horizontal="right" vertical="center"/>
    </xf>
    <xf numFmtId="4" fontId="79" fillId="36" borderId="18" applyProtection="0">
      <alignment horizontal="right" vertical="center"/>
    </xf>
    <xf numFmtId="4" fontId="79" fillId="26" borderId="18" applyProtection="0">
      <alignment horizontal="right" vertical="center"/>
    </xf>
    <xf numFmtId="4" fontId="79" fillId="26" borderId="18" applyProtection="0">
      <alignment horizontal="right" vertical="center"/>
    </xf>
    <xf numFmtId="4" fontId="79" fillId="28" borderId="18" applyProtection="0">
      <alignment horizontal="right" vertical="center"/>
    </xf>
    <xf numFmtId="4" fontId="79" fillId="28" borderId="18" applyProtection="0">
      <alignment horizontal="right" vertical="center"/>
    </xf>
    <xf numFmtId="4" fontId="79" fillId="11" borderId="18" applyProtection="0">
      <alignment horizontal="right" vertical="center"/>
    </xf>
    <xf numFmtId="4" fontId="79" fillId="11" borderId="18" applyProtection="0">
      <alignment horizontal="right" vertical="center"/>
    </xf>
    <xf numFmtId="4" fontId="79" fillId="0" borderId="31" applyFill="0" applyProtection="0">
      <alignment horizontal="left" vertical="center"/>
    </xf>
    <xf numFmtId="4" fontId="79" fillId="0" borderId="31" applyFill="0" applyProtection="0">
      <alignment horizontal="left" vertical="center"/>
    </xf>
    <xf numFmtId="4" fontId="77" fillId="34" borderId="31" applyProtection="0">
      <alignment horizontal="left" vertical="center"/>
    </xf>
    <xf numFmtId="4" fontId="77" fillId="34" borderId="31" applyProtection="0">
      <alignment horizontal="left" vertical="center"/>
    </xf>
    <xf numFmtId="4" fontId="77" fillId="34" borderId="31" applyProtection="0">
      <alignment horizontal="left" vertical="center" indent="1"/>
    </xf>
    <xf numFmtId="4" fontId="77" fillId="34" borderId="31" applyProtection="0">
      <alignment horizontal="left" vertical="center" indent="1"/>
    </xf>
    <xf numFmtId="4" fontId="77" fillId="34" borderId="31" applyProtection="0">
      <alignment horizontal="left" vertical="center" indent="1"/>
    </xf>
    <xf numFmtId="4" fontId="77" fillId="34" borderId="31" applyProtection="0">
      <alignment horizontal="left" vertical="center" indent="1"/>
    </xf>
    <xf numFmtId="4" fontId="77" fillId="34" borderId="31" applyProtection="0">
      <alignment horizontal="left" vertical="center"/>
    </xf>
    <xf numFmtId="4" fontId="77" fillId="34" borderId="31" applyProtection="0">
      <alignment horizontal="left" vertical="center"/>
    </xf>
    <xf numFmtId="4" fontId="77" fillId="34" borderId="31" applyProtection="0">
      <alignment horizontal="left" vertical="center" indent="1"/>
    </xf>
    <xf numFmtId="4" fontId="77" fillId="34" borderId="31" applyProtection="0">
      <alignment horizontal="left" vertical="center" indent="1"/>
    </xf>
    <xf numFmtId="4" fontId="77" fillId="34" borderId="31" applyProtection="0">
      <alignment horizontal="left" vertical="center" indent="1"/>
    </xf>
    <xf numFmtId="4" fontId="77" fillId="34" borderId="31" applyProtection="0">
      <alignment horizontal="left" vertical="center" indent="1"/>
    </xf>
    <xf numFmtId="4" fontId="79" fillId="24" borderId="18" applyProtection="0">
      <alignment horizontal="right" vertical="center"/>
    </xf>
    <xf numFmtId="4" fontId="79" fillId="24" borderId="18" applyProtection="0">
      <alignment horizontal="right" vertical="center"/>
    </xf>
    <xf numFmtId="4" fontId="79" fillId="7" borderId="31" applyProtection="0">
      <alignment horizontal="left" vertical="center"/>
    </xf>
    <xf numFmtId="4" fontId="79" fillId="7" borderId="31" applyProtection="0">
      <alignment horizontal="left" vertical="center"/>
    </xf>
    <xf numFmtId="4" fontId="79" fillId="24" borderId="31" applyProtection="0">
      <alignment horizontal="left" vertical="center"/>
    </xf>
    <xf numFmtId="4" fontId="79" fillId="24" borderId="31" applyProtection="0">
      <alignment horizontal="left" vertical="center"/>
    </xf>
    <xf numFmtId="0" fontId="79" fillId="19" borderId="18" applyNumberFormat="0" applyProtection="0">
      <alignment horizontal="left" vertical="center"/>
    </xf>
    <xf numFmtId="0" fontId="79" fillId="19" borderId="18" applyNumberFormat="0" applyProtection="0">
      <alignment horizontal="left" vertical="center"/>
    </xf>
    <xf numFmtId="0" fontId="79" fillId="34" borderId="30" applyNumberFormat="0" applyProtection="0">
      <alignment horizontal="left" vertical="top"/>
    </xf>
    <xf numFmtId="0" fontId="79" fillId="34" borderId="30" applyNumberFormat="0" applyProtection="0">
      <alignment horizontal="left" vertical="top"/>
    </xf>
    <xf numFmtId="0" fontId="79" fillId="34" borderId="30" applyNumberFormat="0" applyProtection="0">
      <alignment horizontal="left" vertical="top"/>
    </xf>
    <xf numFmtId="0" fontId="79" fillId="50" borderId="18" applyNumberFormat="0" applyProtection="0">
      <alignment horizontal="left" vertical="center"/>
    </xf>
    <xf numFmtId="0" fontId="79" fillId="50" borderId="18" applyNumberFormat="0" applyProtection="0">
      <alignment horizontal="left" vertical="center"/>
    </xf>
    <xf numFmtId="0" fontId="79" fillId="24" borderId="30" applyNumberFormat="0" applyProtection="0">
      <alignment horizontal="left" vertical="top"/>
    </xf>
    <xf numFmtId="0" fontId="79" fillId="24" borderId="30" applyNumberFormat="0" applyProtection="0">
      <alignment horizontal="left" vertical="top"/>
    </xf>
    <xf numFmtId="0" fontId="79" fillId="24" borderId="30" applyNumberFormat="0" applyProtection="0">
      <alignment horizontal="left" vertical="top"/>
    </xf>
    <xf numFmtId="0" fontId="79" fillId="9" borderId="18" applyNumberFormat="0" applyProtection="0">
      <alignment horizontal="left" vertical="center"/>
    </xf>
    <xf numFmtId="0" fontId="79" fillId="9" borderId="18" applyNumberFormat="0" applyProtection="0">
      <alignment horizontal="left" vertical="center"/>
    </xf>
    <xf numFmtId="0" fontId="79" fillId="9" borderId="30" applyNumberFormat="0" applyProtection="0">
      <alignment horizontal="left" vertical="top"/>
    </xf>
    <xf numFmtId="0" fontId="79" fillId="9" borderId="30" applyNumberFormat="0" applyProtection="0">
      <alignment horizontal="left" vertical="top"/>
    </xf>
    <xf numFmtId="0" fontId="79" fillId="9" borderId="30" applyNumberFormat="0" applyProtection="0">
      <alignment horizontal="left" vertical="top"/>
    </xf>
    <xf numFmtId="0" fontId="79" fillId="7" borderId="18" applyNumberFormat="0" applyProtection="0">
      <alignment horizontal="left" vertical="center"/>
    </xf>
    <xf numFmtId="0" fontId="79" fillId="7" borderId="18" applyNumberFormat="0" applyProtection="0">
      <alignment horizontal="left" vertical="center"/>
    </xf>
    <xf numFmtId="0" fontId="79" fillId="7" borderId="30" applyNumberFormat="0" applyProtection="0">
      <alignment horizontal="left" vertical="top"/>
    </xf>
    <xf numFmtId="0" fontId="79" fillId="7" borderId="30" applyNumberFormat="0" applyProtection="0">
      <alignment horizontal="left" vertical="top"/>
    </xf>
    <xf numFmtId="0" fontId="79" fillId="7" borderId="30" applyNumberFormat="0" applyProtection="0">
      <alignment horizontal="left" vertical="top"/>
    </xf>
    <xf numFmtId="0" fontId="79" fillId="51" borderId="32" applyNumberFormat="0">
      <protection locked="0"/>
    </xf>
    <xf numFmtId="0" fontId="79" fillId="51" borderId="32" applyNumberFormat="0">
      <protection locked="0"/>
    </xf>
    <xf numFmtId="0" fontId="79" fillId="51" borderId="32" applyNumberFormat="0">
      <protection locked="0"/>
    </xf>
    <xf numFmtId="0" fontId="87" fillId="34" borderId="0" applyNumberFormat="0" applyBorder="0" applyProtection="0"/>
    <xf numFmtId="4" fontId="79" fillId="37" borderId="30" applyProtection="0">
      <alignment vertical="center"/>
    </xf>
    <xf numFmtId="4" fontId="86" fillId="37" borderId="31" applyProtection="0">
      <alignment vertical="center"/>
    </xf>
    <xf numFmtId="4" fontId="79" fillId="19" borderId="30" applyProtection="0">
      <alignment horizontal="left" vertical="center"/>
    </xf>
    <xf numFmtId="0" fontId="79" fillId="37" borderId="30" applyNumberFormat="0" applyProtection="0">
      <alignment horizontal="left" vertical="top"/>
    </xf>
    <xf numFmtId="4" fontId="79" fillId="0" borderId="18" applyProtection="0">
      <alignment horizontal="right" vertical="center"/>
    </xf>
    <xf numFmtId="4" fontId="79" fillId="0" borderId="18" applyProtection="0">
      <alignment horizontal="right" vertical="center"/>
    </xf>
    <xf numFmtId="4" fontId="86" fillId="51" borderId="18" applyProtection="0">
      <alignment horizontal="right" vertical="center"/>
    </xf>
    <xf numFmtId="4" fontId="79" fillId="15" borderId="18" applyProtection="0">
      <alignment horizontal="left" vertical="center"/>
    </xf>
    <xf numFmtId="4" fontId="79" fillId="15" borderId="18" applyProtection="0">
      <alignment horizontal="left" vertical="center"/>
    </xf>
    <xf numFmtId="0" fontId="79" fillId="24" borderId="30" applyNumberFormat="0" applyProtection="0">
      <alignment horizontal="left" vertical="top"/>
    </xf>
    <xf numFmtId="4" fontId="88" fillId="40" borderId="31" applyProtection="0">
      <alignment horizontal="left" vertical="center"/>
    </xf>
    <xf numFmtId="0" fontId="79" fillId="14" borderId="31" applyNumberFormat="0" applyProtection="0"/>
    <xf numFmtId="0" fontId="79" fillId="14" borderId="31" applyNumberFormat="0" applyProtection="0"/>
    <xf numFmtId="4" fontId="89" fillId="51" borderId="18" applyProtection="0">
      <alignment horizontal="right" vertical="center"/>
    </xf>
    <xf numFmtId="0" fontId="90" fillId="0" borderId="0" applyNumberFormat="0" applyFill="0" applyBorder="0" applyAlignment="0" applyProtection="0"/>
    <xf numFmtId="0" fontId="91" fillId="0" borderId="31" applyNumberFormat="0" applyProtection="0"/>
    <xf numFmtId="0" fontId="91" fillId="0" borderId="31" applyNumberFormat="0" applyProtection="0"/>
    <xf numFmtId="0" fontId="91" fillId="0" borderId="31" applyNumberFormat="0" applyProtection="0"/>
    <xf numFmtId="49" fontId="92" fillId="19" borderId="0" applyBorder="0" applyProtection="0">
      <alignment vertical="top" wrapText="1"/>
    </xf>
    <xf numFmtId="0" fontId="93" fillId="0" borderId="0" applyNumberFormat="0" applyFill="0" applyBorder="0" applyAlignment="0" applyProtection="0"/>
    <xf numFmtId="0" fontId="54" fillId="0" borderId="33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94" fillId="0" borderId="3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9" fillId="27" borderId="0" applyNumberFormat="0" applyBorder="0" applyProtection="0"/>
    <xf numFmtId="0" fontId="37" fillId="0" borderId="0"/>
    <xf numFmtId="0" fontId="1" fillId="0" borderId="0"/>
    <xf numFmtId="0" fontId="78" fillId="0" borderId="0"/>
  </cellStyleXfs>
  <cellXfs count="697">
    <xf numFmtId="0" fontId="0" fillId="0" borderId="0" xfId="0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 wrapText="1"/>
    </xf>
    <xf numFmtId="2" fontId="2" fillId="2" borderId="6" xfId="1" applyNumberFormat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 wrapText="1"/>
    </xf>
    <xf numFmtId="16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16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16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2" fontId="2" fillId="2" borderId="2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1" fillId="2" borderId="1" xfId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1" fillId="0" borderId="0" xfId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1" fillId="0" borderId="0" xfId="1" applyFont="1"/>
    <xf numFmtId="0" fontId="13" fillId="0" borderId="0" xfId="2" applyAlignment="1">
      <alignment vertical="center"/>
    </xf>
    <xf numFmtId="0" fontId="3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0" fontId="16" fillId="0" borderId="2" xfId="2" applyFont="1" applyBorder="1" applyAlignment="1">
      <alignment horizontal="center" vertical="center" wrapText="1"/>
    </xf>
    <xf numFmtId="0" fontId="13" fillId="0" borderId="0" xfId="2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>
      <alignment vertical="center"/>
    </xf>
    <xf numFmtId="0" fontId="16" fillId="0" borderId="2" xfId="2" applyFont="1" applyBorder="1" applyAlignment="1">
      <alignment horizontal="center" vertical="center"/>
    </xf>
    <xf numFmtId="2" fontId="16" fillId="0" borderId="2" xfId="2" applyNumberFormat="1" applyFont="1" applyBorder="1" applyAlignment="1">
      <alignment horizontal="right" vertical="center"/>
    </xf>
    <xf numFmtId="0" fontId="14" fillId="0" borderId="2" xfId="2" applyFont="1" applyBorder="1" applyAlignment="1">
      <alignment vertical="center" wrapText="1"/>
    </xf>
    <xf numFmtId="0" fontId="14" fillId="0" borderId="2" xfId="2" applyFont="1" applyBorder="1" applyAlignment="1">
      <alignment horizontal="left" vertical="center"/>
    </xf>
    <xf numFmtId="0" fontId="14" fillId="0" borderId="2" xfId="2" applyFont="1" applyBorder="1" applyAlignment="1">
      <alignment horizontal="center" vertical="center"/>
    </xf>
    <xf numFmtId="2" fontId="14" fillId="0" borderId="2" xfId="2" applyNumberFormat="1" applyFont="1" applyBorder="1" applyAlignment="1">
      <alignment horizontal="right" vertical="center"/>
    </xf>
    <xf numFmtId="2" fontId="14" fillId="2" borderId="6" xfId="2" applyNumberFormat="1" applyFont="1" applyFill="1" applyBorder="1" applyAlignment="1">
      <alignment horizontal="right" vertical="center"/>
    </xf>
    <xf numFmtId="0" fontId="14" fillId="0" borderId="2" xfId="2" applyFont="1" applyBorder="1" applyAlignment="1">
      <alignment vertical="center"/>
    </xf>
    <xf numFmtId="2" fontId="14" fillId="0" borderId="2" xfId="2" applyNumberFormat="1" applyFont="1" applyBorder="1" applyAlignment="1">
      <alignment horizontal="right" vertical="center" wrapText="1"/>
    </xf>
    <xf numFmtId="0" fontId="16" fillId="0" borderId="2" xfId="2" applyFont="1" applyBorder="1" applyAlignment="1">
      <alignment horizontal="left" vertical="center"/>
    </xf>
    <xf numFmtId="0" fontId="27" fillId="0" borderId="2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 wrapText="1"/>
    </xf>
    <xf numFmtId="0" fontId="13" fillId="0" borderId="0" xfId="2" applyBorder="1" applyAlignment="1">
      <alignment vertical="center"/>
    </xf>
    <xf numFmtId="0" fontId="14" fillId="0" borderId="1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0" xfId="2" applyFont="1" applyAlignment="1">
      <alignment horizontal="center" vertical="top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top" wrapText="1"/>
    </xf>
    <xf numFmtId="0" fontId="2" fillId="2" borderId="0" xfId="2" applyFont="1" applyFill="1" applyAlignment="1">
      <alignment vertical="center" wrapText="1"/>
    </xf>
    <xf numFmtId="0" fontId="2" fillId="2" borderId="0" xfId="2" applyFont="1" applyFill="1" applyBorder="1" applyAlignment="1">
      <alignment vertical="center" wrapText="1"/>
    </xf>
    <xf numFmtId="0" fontId="11" fillId="0" borderId="0" xfId="2" applyFont="1"/>
    <xf numFmtId="0" fontId="13" fillId="2" borderId="0" xfId="2" applyFill="1"/>
    <xf numFmtId="0" fontId="3" fillId="2" borderId="0" xfId="2" applyFont="1" applyFill="1"/>
    <xf numFmtId="0" fontId="13" fillId="0" borderId="0" xfId="2"/>
    <xf numFmtId="0" fontId="13" fillId="2" borderId="0" xfId="2" applyFill="1" applyAlignment="1"/>
    <xf numFmtId="0" fontId="2" fillId="2" borderId="0" xfId="2" applyFont="1" applyFill="1" applyAlignment="1">
      <alignment horizontal="left"/>
    </xf>
    <xf numFmtId="0" fontId="2" fillId="2" borderId="0" xfId="2" applyFont="1" applyFill="1" applyAlignment="1">
      <alignment horizontal="right"/>
    </xf>
    <xf numFmtId="0" fontId="13" fillId="2" borderId="0" xfId="2" applyFill="1" applyAlignment="1">
      <alignment horizontal="right"/>
    </xf>
    <xf numFmtId="0" fontId="16" fillId="0" borderId="0" xfId="2" applyFont="1" applyAlignment="1"/>
    <xf numFmtId="0" fontId="18" fillId="0" borderId="0" xfId="2" applyFont="1" applyAlignment="1"/>
    <xf numFmtId="0" fontId="28" fillId="0" borderId="0" xfId="2" applyFont="1" applyAlignment="1"/>
    <xf numFmtId="0" fontId="28" fillId="0" borderId="0" xfId="2" applyFont="1" applyAlignment="1">
      <alignment wrapText="1"/>
    </xf>
    <xf numFmtId="0" fontId="29" fillId="0" borderId="0" xfId="3" applyAlignment="1" applyProtection="1"/>
    <xf numFmtId="0" fontId="30" fillId="2" borderId="0" xfId="2" applyFont="1" applyFill="1" applyAlignment="1">
      <alignment horizontal="center"/>
    </xf>
    <xf numFmtId="0" fontId="18" fillId="2" borderId="0" xfId="2" applyFont="1" applyFill="1" applyBorder="1" applyAlignment="1">
      <alignment horizontal="center"/>
    </xf>
    <xf numFmtId="0" fontId="13" fillId="2" borderId="0" xfId="2" applyFill="1" applyBorder="1" applyAlignment="1">
      <alignment horizontal="left"/>
    </xf>
    <xf numFmtId="0" fontId="9" fillId="2" borderId="0" xfId="2" applyFont="1" applyFill="1" applyBorder="1"/>
    <xf numFmtId="0" fontId="13" fillId="2" borderId="0" xfId="2" applyFill="1" applyBorder="1"/>
    <xf numFmtId="0" fontId="3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2" fillId="0" borderId="2" xfId="2" applyFont="1" applyBorder="1" applyAlignment="1">
      <alignment horizontal="center" vertical="top" wrapText="1"/>
    </xf>
    <xf numFmtId="0" fontId="31" fillId="0" borderId="2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16" fillId="0" borderId="2" xfId="2" applyFont="1" applyBorder="1" applyAlignment="1">
      <alignment vertical="top" wrapText="1"/>
    </xf>
    <xf numFmtId="0" fontId="32" fillId="0" borderId="2" xfId="2" applyFont="1" applyBorder="1" applyAlignment="1">
      <alignment horizontal="center" vertical="center" wrapText="1"/>
    </xf>
    <xf numFmtId="0" fontId="13" fillId="0" borderId="2" xfId="2" applyBorder="1"/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vertical="top" wrapText="1"/>
    </xf>
    <xf numFmtId="0" fontId="33" fillId="0" borderId="2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2" fillId="2" borderId="0" xfId="2" applyFont="1" applyFill="1" applyAlignment="1">
      <alignment wrapText="1"/>
    </xf>
    <xf numFmtId="0" fontId="5" fillId="0" borderId="0" xfId="1" applyFont="1" applyAlignment="1">
      <alignment vertical="center"/>
    </xf>
    <xf numFmtId="0" fontId="4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0" fontId="34" fillId="0" borderId="0" xfId="1" applyFont="1" applyAlignment="1"/>
    <xf numFmtId="0" fontId="34" fillId="0" borderId="1" xfId="1" applyFont="1" applyBorder="1" applyAlignment="1"/>
    <xf numFmtId="0" fontId="34" fillId="0" borderId="0" xfId="1" applyFont="1" applyBorder="1" applyAlignment="1"/>
    <xf numFmtId="0" fontId="1" fillId="0" borderId="0" xfId="1" applyBorder="1" applyAlignment="1"/>
    <xf numFmtId="0" fontId="2" fillId="2" borderId="0" xfId="1" applyFont="1" applyFill="1" applyAlignment="1">
      <alignment horizontal="center" vertical="top" wrapText="1"/>
    </xf>
    <xf numFmtId="0" fontId="2" fillId="0" borderId="0" xfId="1" applyFont="1" applyFill="1" applyAlignment="1">
      <alignment horizontal="left" vertical="center"/>
    </xf>
    <xf numFmtId="0" fontId="34" fillId="0" borderId="0" xfId="1" applyFont="1" applyFill="1" applyAlignment="1"/>
    <xf numFmtId="0" fontId="34" fillId="0" borderId="1" xfId="1" applyFont="1" applyFill="1" applyBorder="1" applyAlignment="1"/>
    <xf numFmtId="0" fontId="34" fillId="0" borderId="0" xfId="1" applyFont="1" applyFill="1" applyBorder="1" applyAlignment="1"/>
    <xf numFmtId="0" fontId="2" fillId="0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center"/>
    </xf>
    <xf numFmtId="0" fontId="1" fillId="2" borderId="0" xfId="1" applyFont="1" applyFill="1"/>
    <xf numFmtId="0" fontId="2" fillId="2" borderId="0" xfId="1" applyFont="1" applyFill="1"/>
    <xf numFmtId="0" fontId="1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wrapText="1"/>
    </xf>
    <xf numFmtId="0" fontId="36" fillId="0" borderId="2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left" wrapText="1"/>
    </xf>
    <xf numFmtId="2" fontId="2" fillId="0" borderId="2" xfId="4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Alignment="1">
      <alignment vertical="center"/>
    </xf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 indent="1"/>
    </xf>
    <xf numFmtId="2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" applyFont="1" applyAlignment="1">
      <alignment vertical="center" wrapText="1"/>
    </xf>
    <xf numFmtId="0" fontId="4" fillId="0" borderId="2" xfId="1" applyFont="1" applyBorder="1" applyAlignment="1">
      <alignment horizontal="left" vertical="center" wrapText="1" indent="1"/>
    </xf>
    <xf numFmtId="0" fontId="38" fillId="0" borderId="0" xfId="1" applyFont="1"/>
    <xf numFmtId="2" fontId="2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left" vertical="center"/>
    </xf>
    <xf numFmtId="2" fontId="2" fillId="0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36" fillId="2" borderId="2" xfId="1" applyFont="1" applyFill="1" applyBorder="1" applyAlignment="1">
      <alignment horizontal="left" wrapText="1"/>
    </xf>
    <xf numFmtId="0" fontId="4" fillId="0" borderId="8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 indent="1"/>
    </xf>
    <xf numFmtId="0" fontId="36" fillId="0" borderId="2" xfId="1" applyFont="1" applyBorder="1" applyAlignment="1">
      <alignment horizontal="left" vertical="top" wrapText="1"/>
    </xf>
    <xf numFmtId="0" fontId="1" fillId="2" borderId="0" xfId="1" applyFont="1" applyFill="1" applyBorder="1"/>
    <xf numFmtId="0" fontId="4" fillId="2" borderId="0" xfId="1" applyFont="1" applyFill="1"/>
    <xf numFmtId="0" fontId="34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" fillId="2" borderId="0" xfId="1" applyFill="1" applyAlignment="1">
      <alignment vertical="center"/>
    </xf>
    <xf numFmtId="0" fontId="1" fillId="0" borderId="0" xfId="1" applyFont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16" fillId="2" borderId="0" xfId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3" fillId="0" borderId="3" xfId="1" applyFont="1" applyFill="1" applyBorder="1"/>
    <xf numFmtId="0" fontId="3" fillId="0" borderId="5" xfId="1" applyFont="1" applyFill="1" applyBorder="1"/>
    <xf numFmtId="0" fontId="2" fillId="0" borderId="0" xfId="1" applyFont="1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2" fontId="2" fillId="0" borderId="35" xfId="1" applyNumberFormat="1" applyFont="1" applyFill="1" applyBorder="1" applyAlignment="1">
      <alignment horizontal="center" vertical="center"/>
    </xf>
    <xf numFmtId="0" fontId="1" fillId="0" borderId="3" xfId="1" applyBorder="1" applyAlignment="1">
      <alignment vertical="center"/>
    </xf>
    <xf numFmtId="2" fontId="2" fillId="0" borderId="2" xfId="1098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2" fontId="2" fillId="0" borderId="2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/>
    </xf>
    <xf numFmtId="0" fontId="78" fillId="0" borderId="3" xfId="1" applyFont="1" applyFill="1" applyBorder="1" applyAlignment="1">
      <alignment horizontal="center" vertical="center"/>
    </xf>
    <xf numFmtId="2" fontId="2" fillId="0" borderId="2" xfId="1098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1" applyNumberFormat="1" applyFont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78" fillId="0" borderId="1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 wrapText="1"/>
    </xf>
    <xf numFmtId="2" fontId="1" fillId="0" borderId="2" xfId="1" applyNumberFormat="1" applyBorder="1" applyAlignment="1">
      <alignment vertical="center"/>
    </xf>
    <xf numFmtId="2" fontId="2" fillId="0" borderId="2" xfId="1098" applyNumberFormat="1" applyFont="1" applyFill="1" applyBorder="1" applyAlignment="1" applyProtection="1">
      <alignment horizontal="center" vertical="center"/>
      <protection locked="0"/>
    </xf>
    <xf numFmtId="2" fontId="2" fillId="0" borderId="2" xfId="4" applyNumberFormat="1" applyFont="1" applyFill="1" applyBorder="1" applyAlignment="1" applyProtection="1">
      <alignment horizontal="center" vertical="center" wrapText="1"/>
      <protection locked="0"/>
    </xf>
    <xf numFmtId="2" fontId="99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>
      <alignment vertical="center" wrapText="1"/>
    </xf>
    <xf numFmtId="2" fontId="2" fillId="0" borderId="5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2" borderId="0" xfId="1" applyFont="1" applyFill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/>
    <xf numFmtId="0" fontId="2" fillId="2" borderId="4" xfId="1" applyFont="1" applyFill="1" applyBorder="1"/>
    <xf numFmtId="0" fontId="2" fillId="2" borderId="5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 wrapText="1"/>
    </xf>
    <xf numFmtId="49" fontId="2" fillId="2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/>
    </xf>
    <xf numFmtId="0" fontId="2" fillId="2" borderId="5" xfId="1" applyFont="1" applyFill="1" applyBorder="1" applyAlignment="1">
      <alignment wrapText="1"/>
    </xf>
    <xf numFmtId="49" fontId="2" fillId="2" borderId="2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wrapText="1"/>
    </xf>
    <xf numFmtId="0" fontId="38" fillId="0" borderId="10" xfId="1" applyFont="1" applyBorder="1" applyAlignment="1">
      <alignment vertical="center" wrapText="1"/>
    </xf>
    <xf numFmtId="0" fontId="2" fillId="2" borderId="3" xfId="1" applyFont="1" applyFill="1" applyBorder="1" applyAlignment="1"/>
    <xf numFmtId="0" fontId="3" fillId="2" borderId="3" xfId="1" applyFont="1" applyFill="1" applyBorder="1" applyAlignment="1"/>
    <xf numFmtId="0" fontId="3" fillId="2" borderId="5" xfId="1" applyFont="1" applyFill="1" applyBorder="1" applyAlignment="1"/>
    <xf numFmtId="0" fontId="3" fillId="2" borderId="5" xfId="1" applyFont="1" applyFill="1" applyBorder="1" applyAlignment="1">
      <alignment wrapText="1"/>
    </xf>
    <xf numFmtId="2" fontId="2" fillId="0" borderId="2" xfId="1" quotePrefix="1" applyNumberFormat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0" borderId="5" xfId="1" applyFont="1" applyBorder="1" applyAlignment="1">
      <alignment wrapText="1"/>
    </xf>
    <xf numFmtId="0" fontId="2" fillId="2" borderId="5" xfId="1" applyFont="1" applyFill="1" applyBorder="1" applyAlignment="1"/>
    <xf numFmtId="2" fontId="2" fillId="0" borderId="2" xfId="1" quotePrefix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left" wrapText="1" indent="1"/>
    </xf>
    <xf numFmtId="0" fontId="2" fillId="2" borderId="0" xfId="1" applyFont="1" applyFill="1" applyAlignment="1"/>
    <xf numFmtId="0" fontId="2" fillId="2" borderId="0" xfId="1" applyFont="1" applyFill="1" applyAlignment="1">
      <alignment horizontal="left"/>
    </xf>
    <xf numFmtId="0" fontId="1" fillId="0" borderId="0" xfId="1" applyFill="1" applyAlignment="1">
      <alignment vertical="center"/>
    </xf>
    <xf numFmtId="0" fontId="2" fillId="0" borderId="0" xfId="1" applyFont="1" applyFill="1" applyAlignment="1">
      <alignment vertical="center"/>
    </xf>
    <xf numFmtId="0" fontId="78" fillId="0" borderId="0" xfId="1" applyFont="1" applyFill="1" applyAlignment="1">
      <alignment horizontal="left" vertical="center"/>
    </xf>
    <xf numFmtId="0" fontId="2" fillId="0" borderId="31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 wrapText="1"/>
    </xf>
    <xf numFmtId="16" fontId="2" fillId="0" borderId="31" xfId="1" quotePrefix="1" applyNumberFormat="1" applyFont="1" applyFill="1" applyBorder="1" applyAlignment="1">
      <alignment horizontal="center" vertical="center" wrapText="1"/>
    </xf>
    <xf numFmtId="16" fontId="2" fillId="0" borderId="31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31" xfId="1" quotePrefix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101" fillId="0" borderId="0" xfId="1" applyFont="1" applyFill="1" applyAlignment="1">
      <alignment vertical="center"/>
    </xf>
    <xf numFmtId="0" fontId="1" fillId="0" borderId="0" xfId="1" applyFont="1" applyAlignment="1">
      <alignment horizontal="left" vertical="center"/>
    </xf>
    <xf numFmtId="0" fontId="101" fillId="0" borderId="0" xfId="1" applyFont="1" applyFill="1" applyAlignment="1">
      <alignment horizontal="left" vertical="center"/>
    </xf>
    <xf numFmtId="0" fontId="35" fillId="0" borderId="0" xfId="1" applyFont="1" applyFill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02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vertical="top" wrapText="1"/>
    </xf>
    <xf numFmtId="2" fontId="15" fillId="0" borderId="2" xfId="1" applyNumberFormat="1" applyFont="1" applyFill="1" applyBorder="1" applyAlignment="1">
      <alignment vertical="center" wrapText="1"/>
    </xf>
    <xf numFmtId="16" fontId="15" fillId="0" borderId="2" xfId="1" quotePrefix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top" wrapText="1"/>
    </xf>
    <xf numFmtId="0" fontId="15" fillId="0" borderId="5" xfId="1" applyFont="1" applyFill="1" applyBorder="1" applyAlignment="1">
      <alignment horizontal="left" vertical="top" wrapText="1"/>
    </xf>
    <xf numFmtId="2" fontId="15" fillId="0" borderId="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 wrapText="1"/>
    </xf>
    <xf numFmtId="2" fontId="2" fillId="0" borderId="2" xfId="1098" applyNumberFormat="1" applyFont="1" applyFill="1" applyBorder="1" applyAlignment="1">
      <alignment horizontal="center" vertical="center" wrapText="1"/>
    </xf>
    <xf numFmtId="2" fontId="2" fillId="0" borderId="31" xfId="1" applyNumberFormat="1" applyFont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vertical="center" wrapText="1"/>
    </xf>
    <xf numFmtId="2" fontId="3" fillId="0" borderId="2" xfId="1" applyNumberFormat="1" applyFont="1" applyFill="1" applyBorder="1" applyAlignment="1">
      <alignment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1" fillId="52" borderId="0" xfId="1" applyFill="1" applyAlignment="1">
      <alignment vertical="center"/>
    </xf>
    <xf numFmtId="0" fontId="1" fillId="52" borderId="0" xfId="1" applyFont="1" applyFill="1" applyBorder="1" applyAlignment="1">
      <alignment horizontal="center" vertical="center"/>
    </xf>
    <xf numFmtId="0" fontId="106" fillId="0" borderId="0" xfId="1099" applyFont="1" applyFill="1" applyAlignment="1">
      <alignment vertical="center"/>
    </xf>
    <xf numFmtId="0" fontId="3" fillId="0" borderId="0" xfId="1099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106" fillId="0" borderId="0" xfId="1" applyFont="1" applyFill="1" applyAlignment="1">
      <alignment horizontal="left" vertical="center"/>
    </xf>
    <xf numFmtId="0" fontId="3" fillId="0" borderId="0" xfId="1099" applyFont="1" applyFill="1" applyAlignment="1">
      <alignment vertical="center" wrapText="1"/>
    </xf>
    <xf numFmtId="0" fontId="3" fillId="0" borderId="2" xfId="1099" applyFont="1" applyFill="1" applyBorder="1" applyAlignment="1">
      <alignment vertical="center" wrapText="1"/>
    </xf>
    <xf numFmtId="0" fontId="3" fillId="0" borderId="16" xfId="1099" applyFont="1" applyFill="1" applyBorder="1" applyAlignment="1">
      <alignment horizontal="center" vertical="center" wrapText="1"/>
    </xf>
    <xf numFmtId="0" fontId="3" fillId="0" borderId="31" xfId="1099" applyFont="1" applyFill="1" applyBorder="1" applyAlignment="1">
      <alignment horizontal="center" vertical="center" wrapText="1"/>
    </xf>
    <xf numFmtId="0" fontId="2" fillId="0" borderId="2" xfId="1099" applyFont="1" applyFill="1" applyBorder="1" applyAlignment="1">
      <alignment horizontal="center" vertical="center"/>
    </xf>
    <xf numFmtId="0" fontId="2" fillId="0" borderId="16" xfId="1099" applyFont="1" applyFill="1" applyBorder="1" applyAlignment="1">
      <alignment horizontal="center" vertical="center" wrapText="1"/>
    </xf>
    <xf numFmtId="0" fontId="2" fillId="0" borderId="31" xfId="1099" applyFont="1" applyFill="1" applyBorder="1" applyAlignment="1">
      <alignment horizontal="center" vertical="center" wrapText="1"/>
    </xf>
    <xf numFmtId="0" fontId="2" fillId="0" borderId="16" xfId="1099" applyFont="1" applyFill="1" applyBorder="1" applyAlignment="1">
      <alignment vertical="center" wrapText="1"/>
    </xf>
    <xf numFmtId="0" fontId="2" fillId="0" borderId="31" xfId="1099" applyFont="1" applyFill="1" applyBorder="1" applyAlignment="1">
      <alignment vertical="center" wrapText="1"/>
    </xf>
    <xf numFmtId="0" fontId="104" fillId="52" borderId="0" xfId="1100" applyFont="1" applyFill="1" applyAlignment="1">
      <alignment vertical="center"/>
    </xf>
    <xf numFmtId="0" fontId="104" fillId="0" borderId="0" xfId="1100" applyFont="1" applyAlignment="1">
      <alignment vertical="center"/>
    </xf>
    <xf numFmtId="0" fontId="2" fillId="52" borderId="0" xfId="1100" applyFont="1" applyFill="1" applyAlignment="1">
      <alignment horizontal="left" vertical="center"/>
    </xf>
    <xf numFmtId="0" fontId="104" fillId="52" borderId="0" xfId="1100" applyFont="1" applyFill="1" applyAlignment="1">
      <alignment horizontal="left" vertical="center"/>
    </xf>
    <xf numFmtId="0" fontId="15" fillId="52" borderId="0" xfId="1100" applyFont="1" applyFill="1" applyAlignment="1">
      <alignment horizontal="left" vertical="center"/>
    </xf>
    <xf numFmtId="0" fontId="105" fillId="0" borderId="0" xfId="1100" applyFont="1" applyAlignment="1">
      <alignment horizontal="left" vertical="center"/>
    </xf>
    <xf numFmtId="0" fontId="104" fillId="0" borderId="0" xfId="1100" applyFont="1" applyAlignment="1">
      <alignment horizontal="center" vertical="center"/>
    </xf>
    <xf numFmtId="0" fontId="35" fillId="0" borderId="31" xfId="1100" applyFont="1" applyBorder="1" applyAlignment="1">
      <alignment horizontal="center" vertical="center" wrapText="1"/>
    </xf>
    <xf numFmtId="0" fontId="15" fillId="0" borderId="31" xfId="1100" applyFont="1" applyBorder="1" applyAlignment="1">
      <alignment horizontal="center" vertical="center" wrapText="1"/>
    </xf>
    <xf numFmtId="2" fontId="35" fillId="0" borderId="31" xfId="1100" applyNumberFormat="1" applyFont="1" applyFill="1" applyBorder="1" applyAlignment="1">
      <alignment horizontal="center" vertical="center" wrapText="1"/>
    </xf>
    <xf numFmtId="2" fontId="35" fillId="0" borderId="31" xfId="1100" applyNumberFormat="1" applyFont="1" applyBorder="1" applyAlignment="1">
      <alignment horizontal="center" vertical="center" wrapText="1"/>
    </xf>
    <xf numFmtId="2" fontId="35" fillId="53" borderId="31" xfId="1100" applyNumberFormat="1" applyFont="1" applyFill="1" applyBorder="1" applyAlignment="1">
      <alignment horizontal="center" vertical="center" wrapText="1"/>
    </xf>
    <xf numFmtId="0" fontId="15" fillId="52" borderId="40" xfId="1100" applyFont="1" applyFill="1" applyBorder="1" applyAlignment="1">
      <alignment horizontal="center" vertical="center" wrapText="1"/>
    </xf>
    <xf numFmtId="0" fontId="15" fillId="52" borderId="16" xfId="1100" applyFont="1" applyFill="1" applyBorder="1" applyAlignment="1">
      <alignment vertical="center" wrapText="1"/>
    </xf>
    <xf numFmtId="0" fontId="105" fillId="52" borderId="0" xfId="1100" applyFont="1" applyFill="1" applyBorder="1" applyAlignment="1">
      <alignment horizontal="center" vertical="center"/>
    </xf>
    <xf numFmtId="0" fontId="2" fillId="2" borderId="0" xfId="1100" applyFont="1" applyFill="1" applyAlignment="1">
      <alignment vertical="center" wrapText="1"/>
    </xf>
    <xf numFmtId="0" fontId="2" fillId="2" borderId="0" xfId="1100" applyFont="1" applyFill="1" applyBorder="1" applyAlignment="1">
      <alignment vertical="center" wrapText="1"/>
    </xf>
    <xf numFmtId="0" fontId="11" fillId="0" borderId="0" xfId="1100" applyFont="1"/>
    <xf numFmtId="0" fontId="15" fillId="0" borderId="0" xfId="2" applyFont="1" applyAlignment="1">
      <alignment horizontal="center" vertical="center"/>
    </xf>
    <xf numFmtId="0" fontId="35" fillId="0" borderId="0" xfId="2" applyFont="1" applyAlignment="1">
      <alignment vertical="center"/>
    </xf>
    <xf numFmtId="0" fontId="35" fillId="0" borderId="2" xfId="2" applyFont="1" applyBorder="1" applyAlignment="1">
      <alignment horizontal="center" vertical="center" wrapText="1"/>
    </xf>
    <xf numFmtId="0" fontId="35" fillId="0" borderId="0" xfId="2" applyFont="1" applyAlignment="1">
      <alignment horizontal="center" vertical="center" wrapText="1"/>
    </xf>
    <xf numFmtId="0" fontId="35" fillId="0" borderId="2" xfId="2" applyFont="1" applyFill="1" applyBorder="1" applyAlignment="1">
      <alignment horizontal="center" vertical="center" wrapText="1"/>
    </xf>
    <xf numFmtId="0" fontId="35" fillId="0" borderId="5" xfId="2" applyFont="1" applyFill="1" applyBorder="1" applyAlignment="1">
      <alignment horizontal="center" vertical="center" wrapText="1"/>
    </xf>
    <xf numFmtId="49" fontId="2" fillId="0" borderId="8" xfId="2" applyNumberFormat="1" applyFont="1" applyFill="1" applyBorder="1" applyAlignment="1">
      <alignment horizontal="center" vertical="center" wrapText="1"/>
    </xf>
    <xf numFmtId="0" fontId="35" fillId="0" borderId="2" xfId="2" applyFont="1" applyBorder="1" applyAlignment="1">
      <alignment horizontal="left" vertical="center" wrapText="1"/>
    </xf>
    <xf numFmtId="2" fontId="2" fillId="0" borderId="2" xfId="2" applyNumberFormat="1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2" fontId="15" fillId="0" borderId="2" xfId="2" applyNumberFormat="1" applyFont="1" applyFill="1" applyBorder="1" applyAlignment="1">
      <alignment horizontal="justify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0" fontId="15" fillId="0" borderId="0" xfId="2" applyFont="1" applyAlignment="1">
      <alignment horizontal="left" vertical="center"/>
    </xf>
    <xf numFmtId="0" fontId="13" fillId="52" borderId="0" xfId="2" applyFont="1" applyFill="1" applyBorder="1" applyAlignment="1">
      <alignment horizontal="center"/>
    </xf>
    <xf numFmtId="0" fontId="15" fillId="0" borderId="0" xfId="1100" applyFont="1" applyAlignment="1">
      <alignment vertical="center"/>
    </xf>
    <xf numFmtId="0" fontId="15" fillId="0" borderId="2" xfId="1100" applyFont="1" applyBorder="1" applyAlignment="1">
      <alignment horizontal="left" vertical="center" wrapText="1"/>
    </xf>
    <xf numFmtId="2" fontId="15" fillId="0" borderId="31" xfId="1100" applyNumberFormat="1" applyFont="1" applyFill="1" applyBorder="1" applyAlignment="1">
      <alignment horizontal="center" vertical="center" wrapText="1"/>
    </xf>
    <xf numFmtId="0" fontId="15" fillId="0" borderId="43" xfId="1100" applyFont="1" applyBorder="1" applyAlignment="1">
      <alignment vertical="center"/>
    </xf>
    <xf numFmtId="0" fontId="15" fillId="0" borderId="0" xfId="1100" applyFont="1" applyBorder="1" applyAlignment="1">
      <alignment vertical="center"/>
    </xf>
    <xf numFmtId="0" fontId="1" fillId="2" borderId="0" xfId="1" applyFill="1" applyBorder="1"/>
    <xf numFmtId="0" fontId="36" fillId="2" borderId="0" xfId="1" applyFont="1" applyFill="1" applyBorder="1" applyAlignment="1">
      <alignment horizontal="left"/>
    </xf>
    <xf numFmtId="0" fontId="1" fillId="0" borderId="0" xfId="1"/>
    <xf numFmtId="0" fontId="1" fillId="2" borderId="0" xfId="1" applyFill="1"/>
    <xf numFmtId="0" fontId="4" fillId="2" borderId="0" xfId="1" applyFont="1" applyFill="1" applyBorder="1" applyAlignment="1"/>
    <xf numFmtId="0" fontId="106" fillId="2" borderId="0" xfId="1" applyFont="1" applyFill="1" applyAlignment="1">
      <alignment horizontal="center"/>
    </xf>
    <xf numFmtId="2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/>
    <xf numFmtId="0" fontId="3" fillId="0" borderId="13" xfId="1" applyFont="1" applyBorder="1"/>
    <xf numFmtId="0" fontId="6" fillId="0" borderId="0" xfId="1" applyFont="1"/>
    <xf numFmtId="0" fontId="1" fillId="0" borderId="2" xfId="1" applyBorder="1"/>
    <xf numFmtId="0" fontId="1" fillId="0" borderId="2" xfId="1" applyFill="1" applyBorder="1"/>
    <xf numFmtId="2" fontId="1" fillId="0" borderId="2" xfId="1" applyNumberFormat="1" applyFill="1" applyBorder="1"/>
    <xf numFmtId="0" fontId="2" fillId="0" borderId="2" xfId="1" applyFont="1" applyBorder="1"/>
    <xf numFmtId="0" fontId="2" fillId="2" borderId="5" xfId="1" applyFont="1" applyFill="1" applyBorder="1"/>
    <xf numFmtId="0" fontId="2" fillId="2" borderId="2" xfId="1" applyFont="1" applyFill="1" applyBorder="1" applyAlignment="1">
      <alignment horizontal="left" wrapText="1" indent="1"/>
    </xf>
    <xf numFmtId="49" fontId="2" fillId="0" borderId="2" xfId="1" applyNumberFormat="1" applyFont="1" applyBorder="1"/>
    <xf numFmtId="49" fontId="2" fillId="0" borderId="7" xfId="1" applyNumberFormat="1" applyFont="1" applyBorder="1"/>
    <xf numFmtId="49" fontId="2" fillId="2" borderId="12" xfId="1" applyNumberFormat="1" applyFont="1" applyFill="1" applyBorder="1"/>
    <xf numFmtId="0" fontId="2" fillId="0" borderId="13" xfId="1" applyFont="1" applyBorder="1" applyAlignment="1">
      <alignment wrapText="1"/>
    </xf>
    <xf numFmtId="49" fontId="2" fillId="2" borderId="8" xfId="1" applyNumberFormat="1" applyFont="1" applyFill="1" applyBorder="1"/>
    <xf numFmtId="49" fontId="2" fillId="2" borderId="3" xfId="1" applyNumberFormat="1" applyFont="1" applyFill="1" applyBorder="1"/>
    <xf numFmtId="49" fontId="2" fillId="2" borderId="5" xfId="1" applyNumberFormat="1" applyFont="1" applyFill="1" applyBorder="1"/>
    <xf numFmtId="49" fontId="2" fillId="2" borderId="2" xfId="1" applyNumberFormat="1" applyFont="1" applyFill="1" applyBorder="1"/>
    <xf numFmtId="0" fontId="2" fillId="2" borderId="2" xfId="1" applyFont="1" applyFill="1" applyBorder="1" applyAlignment="1">
      <alignment wrapText="1"/>
    </xf>
    <xf numFmtId="0" fontId="78" fillId="0" borderId="2" xfId="1" applyFont="1" applyFill="1" applyBorder="1"/>
    <xf numFmtId="0" fontId="108" fillId="2" borderId="2" xfId="1" applyFont="1" applyFill="1" applyBorder="1" applyAlignment="1">
      <alignment wrapText="1"/>
    </xf>
    <xf numFmtId="49" fontId="2" fillId="2" borderId="2" xfId="1" applyNumberFormat="1" applyFont="1" applyFill="1" applyBorder="1" applyAlignment="1">
      <alignment vertical="center"/>
    </xf>
    <xf numFmtId="0" fontId="2" fillId="0" borderId="2" xfId="1" applyFont="1" applyBorder="1" applyAlignment="1">
      <alignment wrapText="1"/>
    </xf>
    <xf numFmtId="49" fontId="3" fillId="0" borderId="2" xfId="1" applyNumberFormat="1" applyFont="1" applyFill="1" applyBorder="1" applyAlignment="1">
      <alignment horizontal="left" vertical="center"/>
    </xf>
    <xf numFmtId="16" fontId="2" fillId="0" borderId="3" xfId="1" applyNumberFormat="1" applyFont="1" applyBorder="1"/>
    <xf numFmtId="16" fontId="2" fillId="2" borderId="3" xfId="1" applyNumberFormat="1" applyFont="1" applyFill="1" applyBorder="1"/>
    <xf numFmtId="16" fontId="2" fillId="2" borderId="4" xfId="1" applyNumberFormat="1" applyFont="1" applyFill="1" applyBorder="1"/>
    <xf numFmtId="0" fontId="2" fillId="0" borderId="3" xfId="1" applyFont="1" applyBorder="1"/>
    <xf numFmtId="0" fontId="2" fillId="0" borderId="5" xfId="1" applyFont="1" applyBorder="1" applyAlignment="1">
      <alignment vertical="top" wrapText="1"/>
    </xf>
    <xf numFmtId="49" fontId="2" fillId="0" borderId="3" xfId="1" applyNumberFormat="1" applyFont="1" applyBorder="1"/>
    <xf numFmtId="49" fontId="2" fillId="2" borderId="4" xfId="1" applyNumberFormat="1" applyFont="1" applyFill="1" applyBorder="1"/>
    <xf numFmtId="49" fontId="2" fillId="0" borderId="2" xfId="1" applyNumberFormat="1" applyFont="1" applyFill="1" applyBorder="1"/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left" vertical="center" wrapText="1"/>
    </xf>
    <xf numFmtId="0" fontId="1" fillId="2" borderId="0" xfId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1" fillId="0" borderId="0" xfId="1" applyFill="1" applyAlignment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0" xfId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1" fillId="2" borderId="0" xfId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4" fillId="2" borderId="0" xfId="1" applyFont="1" applyFill="1" applyBorder="1" applyAlignment="1">
      <alignment wrapText="1"/>
    </xf>
    <xf numFmtId="0" fontId="5" fillId="0" borderId="0" xfId="1" applyFont="1" applyAlignment="1"/>
    <xf numFmtId="0" fontId="4" fillId="2" borderId="0" xfId="1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Alignment="1">
      <alignment horizontal="center" vertical="top" wrapText="1"/>
    </xf>
    <xf numFmtId="0" fontId="14" fillId="0" borderId="0" xfId="2" applyFont="1" applyBorder="1" applyAlignment="1">
      <alignment horizontal="left" vertical="center" wrapText="1"/>
    </xf>
    <xf numFmtId="0" fontId="13" fillId="0" borderId="0" xfId="2" applyAlignment="1">
      <alignment horizontal="left" vertical="center"/>
    </xf>
    <xf numFmtId="0" fontId="2" fillId="0" borderId="0" xfId="2" applyFont="1" applyBorder="1" applyAlignment="1">
      <alignment horizontal="left" vertical="top" wrapText="1"/>
    </xf>
    <xf numFmtId="0" fontId="2" fillId="0" borderId="0" xfId="2" applyFont="1" applyAlignment="1">
      <alignment horizontal="center" vertical="top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26" fillId="0" borderId="4" xfId="2" applyFont="1" applyBorder="1" applyAlignment="1">
      <alignment vertical="center"/>
    </xf>
    <xf numFmtId="0" fontId="26" fillId="0" borderId="5" xfId="2" applyFont="1" applyBorder="1" applyAlignment="1">
      <alignment vertical="center"/>
    </xf>
    <xf numFmtId="0" fontId="16" fillId="0" borderId="3" xfId="2" applyFont="1" applyBorder="1" applyAlignment="1">
      <alignment vertical="center"/>
    </xf>
    <xf numFmtId="0" fontId="27" fillId="0" borderId="4" xfId="2" applyFont="1" applyBorder="1" applyAlignment="1">
      <alignment vertical="center"/>
    </xf>
    <xf numFmtId="0" fontId="27" fillId="0" borderId="5" xfId="2" applyFont="1" applyBorder="1" applyAlignment="1">
      <alignment vertical="center"/>
    </xf>
    <xf numFmtId="0" fontId="16" fillId="0" borderId="3" xfId="2" applyFont="1" applyBorder="1" applyAlignment="1">
      <alignment horizontal="left" vertical="center"/>
    </xf>
    <xf numFmtId="0" fontId="16" fillId="0" borderId="3" xfId="2" applyFont="1" applyBorder="1" applyAlignment="1">
      <alignment horizontal="left" vertical="center" wrapText="1"/>
    </xf>
    <xf numFmtId="0" fontId="27" fillId="0" borderId="4" xfId="2" applyFont="1" applyBorder="1" applyAlignment="1">
      <alignment vertical="center" wrapText="1"/>
    </xf>
    <xf numFmtId="0" fontId="27" fillId="0" borderId="5" xfId="2" applyFont="1" applyBorder="1" applyAlignment="1">
      <alignment vertical="center" wrapText="1"/>
    </xf>
    <xf numFmtId="0" fontId="16" fillId="0" borderId="3" xfId="2" applyFont="1" applyBorder="1" applyAlignment="1">
      <alignment vertical="center" wrapText="1"/>
    </xf>
    <xf numFmtId="0" fontId="14" fillId="0" borderId="2" xfId="2" applyFont="1" applyBorder="1" applyAlignment="1">
      <alignment horizontal="left" vertical="center" wrapText="1"/>
    </xf>
    <xf numFmtId="0" fontId="26" fillId="0" borderId="2" xfId="2" applyFont="1" applyBorder="1" applyAlignment="1">
      <alignment vertical="center"/>
    </xf>
    <xf numFmtId="0" fontId="14" fillId="0" borderId="2" xfId="2" applyFont="1" applyBorder="1" applyAlignment="1">
      <alignment vertical="center" wrapText="1"/>
    </xf>
    <xf numFmtId="0" fontId="26" fillId="0" borderId="2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9" fillId="0" borderId="0" xfId="2" applyFont="1" applyAlignment="1">
      <alignment horizontal="center" vertical="center"/>
    </xf>
    <xf numFmtId="0" fontId="13" fillId="0" borderId="0" xfId="2" applyAlignment="1">
      <alignment vertical="center"/>
    </xf>
    <xf numFmtId="0" fontId="19" fillId="0" borderId="0" xfId="2" applyFont="1" applyAlignment="1">
      <alignment horizontal="justify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right" vertical="center"/>
    </xf>
    <xf numFmtId="0" fontId="16" fillId="0" borderId="2" xfId="2" applyFont="1" applyBorder="1" applyAlignment="1">
      <alignment horizontal="center" vertical="center" wrapText="1"/>
    </xf>
    <xf numFmtId="0" fontId="27" fillId="0" borderId="2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3" fillId="0" borderId="1" xfId="2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3" fillId="2" borderId="0" xfId="2" applyFill="1" applyBorder="1" applyAlignment="1">
      <alignment horizontal="center"/>
    </xf>
    <xf numFmtId="0" fontId="13" fillId="2" borderId="0" xfId="2" applyFill="1" applyAlignment="1">
      <alignment horizontal="center"/>
    </xf>
    <xf numFmtId="0" fontId="2" fillId="2" borderId="0" xfId="2" applyFont="1" applyFill="1" applyAlignment="1">
      <alignment horizontal="center" vertical="top" wrapText="1"/>
    </xf>
    <xf numFmtId="0" fontId="2" fillId="2" borderId="0" xfId="2" applyFont="1" applyFill="1" applyAlignment="1">
      <alignment horizontal="center" vertical="top"/>
    </xf>
    <xf numFmtId="0" fontId="13" fillId="2" borderId="0" xfId="2" applyFill="1" applyAlignment="1">
      <alignment horizontal="center" vertical="top"/>
    </xf>
    <xf numFmtId="0" fontId="16" fillId="2" borderId="0" xfId="3" applyFont="1" applyFill="1" applyAlignment="1" applyProtection="1">
      <alignment horizontal="center"/>
    </xf>
    <xf numFmtId="0" fontId="30" fillId="2" borderId="0" xfId="2" applyFont="1" applyFill="1" applyAlignment="1">
      <alignment horizontal="center"/>
    </xf>
    <xf numFmtId="0" fontId="18" fillId="2" borderId="0" xfId="2" applyFont="1" applyFill="1" applyAlignment="1">
      <alignment horizontal="center"/>
    </xf>
    <xf numFmtId="0" fontId="18" fillId="2" borderId="0" xfId="2" applyFont="1" applyFill="1" applyBorder="1" applyAlignment="1">
      <alignment horizontal="center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8" fillId="2" borderId="0" xfId="2" applyFont="1" applyFill="1" applyAlignment="1">
      <alignment horizontal="center" wrapText="1"/>
    </xf>
    <xf numFmtId="0" fontId="16" fillId="2" borderId="0" xfId="2" applyFont="1" applyFill="1" applyAlignment="1">
      <alignment horizontal="center"/>
    </xf>
    <xf numFmtId="0" fontId="28" fillId="2" borderId="0" xfId="2" applyFont="1" applyFill="1" applyAlignment="1">
      <alignment horizontal="center" vertical="top"/>
    </xf>
    <xf numFmtId="0" fontId="28" fillId="2" borderId="0" xfId="2" applyFont="1" applyFill="1" applyAlignment="1">
      <alignment horizontal="center" vertical="top" wrapText="1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top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horizontal="center" vertical="top" wrapText="1"/>
    </xf>
    <xf numFmtId="0" fontId="2" fillId="2" borderId="3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5" fillId="2" borderId="0" xfId="1" applyFont="1" applyFill="1" applyAlignment="1">
      <alignment horizontal="center" wrapText="1"/>
    </xf>
    <xf numFmtId="0" fontId="1" fillId="2" borderId="0" xfId="1" applyFont="1" applyFill="1" applyAlignment="1">
      <alignment horizontal="center" wrapText="1"/>
    </xf>
    <xf numFmtId="0" fontId="16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36" fillId="0" borderId="6" xfId="1" applyFont="1" applyBorder="1" applyAlignment="1">
      <alignment horizontal="center" vertical="center" wrapText="1"/>
    </xf>
    <xf numFmtId="0" fontId="36" fillId="0" borderId="8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justify"/>
    </xf>
    <xf numFmtId="0" fontId="1" fillId="0" borderId="0" xfId="1" applyFont="1" applyFill="1" applyAlignment="1"/>
    <xf numFmtId="0" fontId="1" fillId="0" borderId="0" xfId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6" fillId="0" borderId="5" xfId="1" applyFont="1" applyBorder="1" applyAlignment="1">
      <alignment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1" fillId="0" borderId="5" xfId="1" applyBorder="1" applyAlignment="1">
      <alignment vertical="center"/>
    </xf>
    <xf numFmtId="0" fontId="1" fillId="0" borderId="4" xfId="1" applyFont="1" applyBorder="1"/>
    <xf numFmtId="0" fontId="1" fillId="0" borderId="5" xfId="1" applyFont="1" applyBorder="1"/>
    <xf numFmtId="0" fontId="2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6" fillId="0" borderId="13" xfId="1" applyFont="1" applyBorder="1" applyAlignment="1">
      <alignment vertical="center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left" wrapText="1"/>
    </xf>
    <xf numFmtId="0" fontId="6" fillId="0" borderId="5" xfId="1" applyFont="1" applyBorder="1" applyAlignment="1">
      <alignment wrapText="1"/>
    </xf>
    <xf numFmtId="0" fontId="3" fillId="2" borderId="3" xfId="1" applyFont="1" applyFill="1" applyBorder="1" applyAlignment="1">
      <alignment horizontal="left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2" borderId="11" xfId="1" applyFont="1" applyFill="1" applyBorder="1" applyAlignment="1">
      <alignment horizontal="left" wrapText="1"/>
    </xf>
    <xf numFmtId="0" fontId="1" fillId="0" borderId="1" xfId="1" applyBorder="1" applyAlignment="1">
      <alignment wrapText="1"/>
    </xf>
    <xf numFmtId="0" fontId="1" fillId="0" borderId="15" xfId="1" applyBorder="1" applyAlignment="1">
      <alignment wrapText="1"/>
    </xf>
    <xf numFmtId="0" fontId="6" fillId="0" borderId="5" xfId="1" applyFont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wrapText="1"/>
    </xf>
    <xf numFmtId="0" fontId="6" fillId="0" borderId="12" xfId="1" applyFont="1" applyBorder="1" applyAlignment="1">
      <alignment wrapText="1"/>
    </xf>
    <xf numFmtId="0" fontId="6" fillId="0" borderId="13" xfId="1" applyFont="1" applyBorder="1" applyAlignment="1">
      <alignment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2" borderId="10" xfId="1" applyFont="1" applyFill="1" applyBorder="1" applyAlignment="1">
      <alignment horizontal="left" wrapText="1"/>
    </xf>
    <xf numFmtId="0" fontId="1" fillId="0" borderId="0" xfId="1" applyBorder="1" applyAlignment="1">
      <alignment wrapText="1"/>
    </xf>
    <xf numFmtId="0" fontId="1" fillId="0" borderId="14" xfId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3" fillId="2" borderId="5" xfId="1" applyFont="1" applyFill="1" applyBorder="1" applyAlignment="1">
      <alignment horizontal="left" wrapText="1"/>
    </xf>
    <xf numFmtId="0" fontId="16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1" fillId="2" borderId="2" xfId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3" fillId="0" borderId="31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36" xfId="1" applyFont="1" applyFill="1" applyBorder="1" applyAlignment="1">
      <alignment horizontal="left" vertical="center" wrapText="1"/>
    </xf>
    <xf numFmtId="0" fontId="3" fillId="0" borderId="37" xfId="1" applyFont="1" applyFill="1" applyBorder="1" applyAlignment="1">
      <alignment horizontal="left" vertical="center" wrapText="1"/>
    </xf>
    <xf numFmtId="0" fontId="35" fillId="0" borderId="3" xfId="1" applyFont="1" applyFill="1" applyBorder="1" applyAlignment="1">
      <alignment horizontal="left" vertical="center" wrapText="1"/>
    </xf>
    <xf numFmtId="0" fontId="35" fillId="0" borderId="5" xfId="1" applyFont="1" applyFill="1" applyBorder="1" applyAlignment="1">
      <alignment horizontal="left" vertical="center" wrapText="1"/>
    </xf>
    <xf numFmtId="0" fontId="1" fillId="0" borderId="12" xfId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5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/>
    </xf>
    <xf numFmtId="0" fontId="35" fillId="0" borderId="7" xfId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" fillId="0" borderId="5" xfId="1" applyFill="1" applyBorder="1" applyAlignment="1">
      <alignment vertical="center" wrapText="1"/>
    </xf>
    <xf numFmtId="0" fontId="3" fillId="0" borderId="0" xfId="1099" applyFont="1" applyFill="1" applyAlignment="1">
      <alignment horizontal="center" vertical="center" wrapText="1"/>
    </xf>
    <xf numFmtId="0" fontId="3" fillId="0" borderId="42" xfId="1099" applyFont="1" applyFill="1" applyBorder="1" applyAlignment="1">
      <alignment horizontal="left" vertical="center"/>
    </xf>
    <xf numFmtId="0" fontId="78" fillId="0" borderId="0" xfId="1099" applyFont="1" applyFill="1" applyAlignment="1">
      <alignment horizontal="center" vertical="center"/>
    </xf>
    <xf numFmtId="0" fontId="35" fillId="52" borderId="0" xfId="1100" applyFont="1" applyFill="1" applyBorder="1" applyAlignment="1">
      <alignment horizontal="center" vertical="center" wrapText="1"/>
    </xf>
    <xf numFmtId="0" fontId="35" fillId="52" borderId="0" xfId="1100" applyFont="1" applyFill="1" applyBorder="1" applyAlignment="1">
      <alignment horizontal="center" vertical="center"/>
    </xf>
    <xf numFmtId="0" fontId="35" fillId="0" borderId="31" xfId="1100" applyFont="1" applyBorder="1" applyAlignment="1">
      <alignment horizontal="center" vertical="center" wrapText="1"/>
    </xf>
    <xf numFmtId="0" fontId="105" fillId="52" borderId="0" xfId="1100" applyFont="1" applyFill="1" applyBorder="1" applyAlignment="1">
      <alignment horizontal="center" vertical="center"/>
    </xf>
    <xf numFmtId="0" fontId="15" fillId="0" borderId="31" xfId="1100" applyFont="1" applyBorder="1" applyAlignment="1">
      <alignment horizontal="center" vertical="center" wrapText="1"/>
    </xf>
    <xf numFmtId="0" fontId="35" fillId="0" borderId="31" xfId="1100" applyFont="1" applyBorder="1" applyAlignment="1">
      <alignment horizontal="left" vertical="center" wrapText="1"/>
    </xf>
    <xf numFmtId="0" fontId="35" fillId="0" borderId="0" xfId="2" applyFont="1" applyAlignment="1">
      <alignment horizontal="center" vertical="center"/>
    </xf>
    <xf numFmtId="0" fontId="35" fillId="0" borderId="0" xfId="2" applyFont="1" applyAlignment="1">
      <alignment vertical="center"/>
    </xf>
    <xf numFmtId="0" fontId="35" fillId="0" borderId="2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0" xfId="110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0" xfId="1" applyFont="1" applyFill="1" applyAlignment="1">
      <alignment horizontal="center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49" fontId="2" fillId="2" borderId="4" xfId="1" applyNumberFormat="1" applyFont="1" applyFill="1" applyBorder="1" applyAlignment="1">
      <alignment horizontal="left" wrapText="1"/>
    </xf>
    <xf numFmtId="49" fontId="10" fillId="2" borderId="5" xfId="1" applyNumberFormat="1" applyFont="1" applyFill="1" applyBorder="1" applyAlignment="1">
      <alignment horizontal="left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1" fillId="0" borderId="12" xfId="1" applyBorder="1" applyAlignment="1">
      <alignment horizontal="center"/>
    </xf>
  </cellXfs>
  <cellStyles count="110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1 - 20%" xfId="24"/>
    <cellStyle name="Accent1 - 20% 2" xfId="25"/>
    <cellStyle name="Accent1 - 20% 2 2" xfId="26"/>
    <cellStyle name="Accent1 - 20% 3" xfId="27"/>
    <cellStyle name="Accent1 - 40%" xfId="28"/>
    <cellStyle name="Accent1 - 40% 2" xfId="29"/>
    <cellStyle name="Accent1 - 40% 2 2" xfId="30"/>
    <cellStyle name="Accent1 - 40% 3" xfId="31"/>
    <cellStyle name="Accent1 - 60%" xfId="32"/>
    <cellStyle name="Accent1 2" xfId="33"/>
    <cellStyle name="Accent1 3" xfId="34"/>
    <cellStyle name="Accent1 4" xfId="35"/>
    <cellStyle name="Accent1 5" xfId="36"/>
    <cellStyle name="Accent1 6" xfId="37"/>
    <cellStyle name="Accent1 7" xfId="38"/>
    <cellStyle name="Accent1 8" xfId="39"/>
    <cellStyle name="Accent1 9" xfId="40"/>
    <cellStyle name="Accent1_VSAKIS-uzsakymas nr.14B-2 priedas_Koreguoti konfiguravimo priedai" xfId="41"/>
    <cellStyle name="Accent2" xfId="42"/>
    <cellStyle name="Accent2 - 20%" xfId="43"/>
    <cellStyle name="Accent2 - 20% 2" xfId="44"/>
    <cellStyle name="Accent2 - 20% 2 2" xfId="45"/>
    <cellStyle name="Accent2 - 20% 3" xfId="46"/>
    <cellStyle name="Accent2 - 40%" xfId="47"/>
    <cellStyle name="Accent2 - 40% 2" xfId="48"/>
    <cellStyle name="Accent2 - 40% 2 2" xfId="49"/>
    <cellStyle name="Accent2 - 40% 3" xfId="50"/>
    <cellStyle name="Accent2 - 60%" xfId="51"/>
    <cellStyle name="Accent2 2" xfId="52"/>
    <cellStyle name="Accent2 3" xfId="53"/>
    <cellStyle name="Accent2 4" xfId="54"/>
    <cellStyle name="Accent2 5" xfId="55"/>
    <cellStyle name="Accent2 6" xfId="56"/>
    <cellStyle name="Accent2 7" xfId="57"/>
    <cellStyle name="Accent2 8" xfId="58"/>
    <cellStyle name="Accent2 9" xfId="59"/>
    <cellStyle name="Accent2_VSAKIS-uzsakymas nr.14B-2 priedas_Koreguoti konfiguravimo priedai" xfId="60"/>
    <cellStyle name="Accent3" xfId="61"/>
    <cellStyle name="Accent3 - 20%" xfId="62"/>
    <cellStyle name="Accent3 - 20% 2" xfId="63"/>
    <cellStyle name="Accent3 - 20% 2 2" xfId="64"/>
    <cellStyle name="Accent3 - 20% 3" xfId="65"/>
    <cellStyle name="Accent3 - 40%" xfId="66"/>
    <cellStyle name="Accent3 - 40% 2" xfId="67"/>
    <cellStyle name="Accent3 - 40% 2 2" xfId="68"/>
    <cellStyle name="Accent3 - 40% 3" xfId="69"/>
    <cellStyle name="Accent3 - 60%" xfId="70"/>
    <cellStyle name="Accent3 2" xfId="71"/>
    <cellStyle name="Accent3 3" xfId="72"/>
    <cellStyle name="Accent3 4" xfId="73"/>
    <cellStyle name="Accent3 5" xfId="74"/>
    <cellStyle name="Accent3 6" xfId="75"/>
    <cellStyle name="Accent3 7" xfId="76"/>
    <cellStyle name="Accent3 8" xfId="77"/>
    <cellStyle name="Accent3 9" xfId="78"/>
    <cellStyle name="Accent3_VSAKIS-uzsakymas nr.14B-2 priedas_Koreguoti konfiguravimo priedai" xfId="79"/>
    <cellStyle name="Accent4" xfId="80"/>
    <cellStyle name="Accent4 - 20%" xfId="81"/>
    <cellStyle name="Accent4 - 20% 2" xfId="82"/>
    <cellStyle name="Accent4 - 20% 2 2" xfId="83"/>
    <cellStyle name="Accent4 - 20% 3" xfId="84"/>
    <cellStyle name="Accent4 - 40%" xfId="85"/>
    <cellStyle name="Accent4 - 40% 2" xfId="86"/>
    <cellStyle name="Accent4 - 40% 2 2" xfId="87"/>
    <cellStyle name="Accent4 - 40% 3" xfId="88"/>
    <cellStyle name="Accent4 - 60%" xfId="89"/>
    <cellStyle name="Accent4 2" xfId="90"/>
    <cellStyle name="Accent4 3" xfId="91"/>
    <cellStyle name="Accent4 4" xfId="92"/>
    <cellStyle name="Accent4 5" xfId="93"/>
    <cellStyle name="Accent4 6" xfId="94"/>
    <cellStyle name="Accent4 7" xfId="95"/>
    <cellStyle name="Accent4 8" xfId="96"/>
    <cellStyle name="Accent4 9" xfId="97"/>
    <cellStyle name="Accent4_VSAKIS-uzsakymas nr.14B-2 priedas_Koreguoti konfiguravimo priedai" xfId="98"/>
    <cellStyle name="Accent5" xfId="99"/>
    <cellStyle name="Accent5 - 20%" xfId="100"/>
    <cellStyle name="Accent5 - 20% 2" xfId="101"/>
    <cellStyle name="Accent5 - 20% 2 2" xfId="102"/>
    <cellStyle name="Accent5 - 20% 3" xfId="103"/>
    <cellStyle name="Accent5 - 40%" xfId="104"/>
    <cellStyle name="Accent5 - 40% 2" xfId="105"/>
    <cellStyle name="Accent5 - 40% 2 2" xfId="106"/>
    <cellStyle name="Accent5 - 40% 3" xfId="107"/>
    <cellStyle name="Accent5 - 60%" xfId="108"/>
    <cellStyle name="Accent5 2" xfId="109"/>
    <cellStyle name="Accent5 3" xfId="110"/>
    <cellStyle name="Accent5 4" xfId="111"/>
    <cellStyle name="Accent5 5" xfId="112"/>
    <cellStyle name="Accent5 6" xfId="113"/>
    <cellStyle name="Accent5 7" xfId="114"/>
    <cellStyle name="Accent5 8" xfId="115"/>
    <cellStyle name="Accent5 9" xfId="116"/>
    <cellStyle name="Accent5_VSAKIS-uzsakymas nr.14B-2 priedas_Koreguoti konfiguravimo priedai" xfId="117"/>
    <cellStyle name="Accent6" xfId="118"/>
    <cellStyle name="Accent6 - 20%" xfId="119"/>
    <cellStyle name="Accent6 - 20% 2" xfId="120"/>
    <cellStyle name="Accent6 - 20% 2 2" xfId="121"/>
    <cellStyle name="Accent6 - 20% 3" xfId="122"/>
    <cellStyle name="Accent6 - 40%" xfId="123"/>
    <cellStyle name="Accent6 - 40% 2" xfId="124"/>
    <cellStyle name="Accent6 - 40% 2 2" xfId="125"/>
    <cellStyle name="Accent6 - 40% 3" xfId="126"/>
    <cellStyle name="Accent6 - 60%" xfId="127"/>
    <cellStyle name="Accent6 2" xfId="128"/>
    <cellStyle name="Accent6 3" xfId="129"/>
    <cellStyle name="Accent6 4" xfId="130"/>
    <cellStyle name="Accent6 5" xfId="131"/>
    <cellStyle name="Accent6 6" xfId="132"/>
    <cellStyle name="Accent6 7" xfId="133"/>
    <cellStyle name="Accent6 8" xfId="134"/>
    <cellStyle name="Accent6 9" xfId="135"/>
    <cellStyle name="Accent6_VSAKIS-uzsakymas nr.14B-2 priedas_Koreguoti konfiguravimo priedai" xfId="136"/>
    <cellStyle name="Bad" xfId="137"/>
    <cellStyle name="Bad 10" xfId="138"/>
    <cellStyle name="Bad 2" xfId="139"/>
    <cellStyle name="Bad 3" xfId="140"/>
    <cellStyle name="Bad 4" xfId="141"/>
    <cellStyle name="Bad 5" xfId="142"/>
    <cellStyle name="Bad 6" xfId="143"/>
    <cellStyle name="Bad 7" xfId="144"/>
    <cellStyle name="Bad 8" xfId="145"/>
    <cellStyle name="Bad 9" xfId="146"/>
    <cellStyle name="Bad_VSAKIS-uzsakymas nr.14B-2 priedas_Koreguoti konfiguravimo priedai" xfId="147"/>
    <cellStyle name="Calculation" xfId="148"/>
    <cellStyle name="Calculation 2" xfId="149"/>
    <cellStyle name="Calculation 3" xfId="150"/>
    <cellStyle name="Calculation 4" xfId="151"/>
    <cellStyle name="Calculation 5" xfId="152"/>
    <cellStyle name="Calculation 6" xfId="153"/>
    <cellStyle name="Calculation 7" xfId="154"/>
    <cellStyle name="Calculation 8" xfId="155"/>
    <cellStyle name="Calculation 9" xfId="156"/>
    <cellStyle name="Calculation_VSAKIS-uzsakymas nr.14B-2 priedas_Koreguoti konfiguravimo priedai" xfId="157"/>
    <cellStyle name="Check Cell" xfId="158"/>
    <cellStyle name="Check Cell 2" xfId="159"/>
    <cellStyle name="Check Cell 3" xfId="160"/>
    <cellStyle name="Check Cell 4" xfId="161"/>
    <cellStyle name="Check Cell 5" xfId="162"/>
    <cellStyle name="Check Cell 6" xfId="163"/>
    <cellStyle name="Check Cell 7" xfId="164"/>
    <cellStyle name="Check Cell 8" xfId="165"/>
    <cellStyle name="Check Cell 9" xfId="166"/>
    <cellStyle name="Check Cell_VSAKIS-uzsakymas nr.14B-2 priedas_Koreguoti konfiguravimo priedai" xfId="167"/>
    <cellStyle name="Comma 2" xfId="168"/>
    <cellStyle name="Comma 2 2" xfId="169"/>
    <cellStyle name="Comma 2 3" xfId="170"/>
    <cellStyle name="Comma 3" xfId="171"/>
    <cellStyle name="Comma 3 2" xfId="172"/>
    <cellStyle name="Emphasis 1" xfId="173"/>
    <cellStyle name="Emphasis 1 2" xfId="174"/>
    <cellStyle name="Emphasis 2" xfId="175"/>
    <cellStyle name="Emphasis 2 2" xfId="176"/>
    <cellStyle name="Emphasis 3" xfId="177"/>
    <cellStyle name="Emphasis 3 2" xfId="178"/>
    <cellStyle name="Explanatory Text" xfId="179"/>
    <cellStyle name="Good" xfId="180"/>
    <cellStyle name="Good 2" xfId="181"/>
    <cellStyle name="Good 2 2" xfId="182"/>
    <cellStyle name="Good 2 2 2" xfId="183"/>
    <cellStyle name="Good 2 3" xfId="184"/>
    <cellStyle name="Good 3" xfId="185"/>
    <cellStyle name="Good 3 2" xfId="186"/>
    <cellStyle name="Good 3 2 2" xfId="187"/>
    <cellStyle name="Good 3 3" xfId="188"/>
    <cellStyle name="Good 4" xfId="189"/>
    <cellStyle name="Good 4 2" xfId="190"/>
    <cellStyle name="Good 4 2 2" xfId="191"/>
    <cellStyle name="Good 4 3" xfId="192"/>
    <cellStyle name="Good 5" xfId="193"/>
    <cellStyle name="Good 5 2" xfId="194"/>
    <cellStyle name="Good 5 2 2" xfId="195"/>
    <cellStyle name="Good 5 3" xfId="196"/>
    <cellStyle name="Good 6" xfId="197"/>
    <cellStyle name="Good 6 2" xfId="198"/>
    <cellStyle name="Good 6 2 2" xfId="199"/>
    <cellStyle name="Good 6 3" xfId="200"/>
    <cellStyle name="Good 7" xfId="201"/>
    <cellStyle name="Good 7 2" xfId="202"/>
    <cellStyle name="Good 7 2 2" xfId="203"/>
    <cellStyle name="Good 7 3" xfId="204"/>
    <cellStyle name="Good 8" xfId="205"/>
    <cellStyle name="Good 8 2" xfId="206"/>
    <cellStyle name="Good 8 2 2" xfId="207"/>
    <cellStyle name="Good 8 3" xfId="208"/>
    <cellStyle name="Good 9" xfId="209"/>
    <cellStyle name="Good 9 2" xfId="210"/>
    <cellStyle name="Good 9 2 2" xfId="211"/>
    <cellStyle name="Good 9 3" xfId="212"/>
    <cellStyle name="Good_VSAKIS-uzsakymas nr.14B-2 priedas_Koreguoti konfiguravimo priedai" xfId="213"/>
    <cellStyle name="Heading 1" xfId="214"/>
    <cellStyle name="Heading 1 2" xfId="215"/>
    <cellStyle name="Heading 1 3" xfId="216"/>
    <cellStyle name="Heading 1 4" xfId="217"/>
    <cellStyle name="Heading 1 5" xfId="218"/>
    <cellStyle name="Heading 1 6" xfId="219"/>
    <cellStyle name="Heading 1 7" xfId="220"/>
    <cellStyle name="Heading 1 8" xfId="221"/>
    <cellStyle name="Heading 1 9" xfId="222"/>
    <cellStyle name="Heading 1_VSAKIS-uzsakymas nr.14B-2 priedas_Koreguoti konfiguravimo priedai" xfId="223"/>
    <cellStyle name="Heading 2" xfId="224"/>
    <cellStyle name="Heading 2 2" xfId="225"/>
    <cellStyle name="Heading 2 3" xfId="226"/>
    <cellStyle name="Heading 2 4" xfId="227"/>
    <cellStyle name="Heading 2 5" xfId="228"/>
    <cellStyle name="Heading 2 6" xfId="229"/>
    <cellStyle name="Heading 2 7" xfId="230"/>
    <cellStyle name="Heading 2 8" xfId="231"/>
    <cellStyle name="Heading 2 9" xfId="232"/>
    <cellStyle name="Heading 2_VSAKIS-uzsakymas nr.14B-2 priedas_Koreguoti konfiguravimo priedai" xfId="233"/>
    <cellStyle name="Heading 3" xfId="234"/>
    <cellStyle name="Heading 3 2" xfId="235"/>
    <cellStyle name="Heading 3 3" xfId="236"/>
    <cellStyle name="Heading 3 4" xfId="237"/>
    <cellStyle name="Heading 3 5" xfId="238"/>
    <cellStyle name="Heading 3 6" xfId="239"/>
    <cellStyle name="Heading 3 7" xfId="240"/>
    <cellStyle name="Heading 3 8" xfId="241"/>
    <cellStyle name="Heading 3 9" xfId="242"/>
    <cellStyle name="Heading 3_VSAKIS-uzsakymas nr.14B-2 priedas_Koreguoti konfiguravimo priedai" xfId="243"/>
    <cellStyle name="Heading 4" xfId="244"/>
    <cellStyle name="Heading 4 2" xfId="245"/>
    <cellStyle name="Heading 4 3" xfId="246"/>
    <cellStyle name="Heading 4 4" xfId="247"/>
    <cellStyle name="Heading 4 5" xfId="248"/>
    <cellStyle name="Heading 4 6" xfId="249"/>
    <cellStyle name="Heading 4 7" xfId="250"/>
    <cellStyle name="Heading 4 8" xfId="251"/>
    <cellStyle name="Heading 4 9" xfId="252"/>
    <cellStyle name="Heading 4_VSAKIS-uzsakymas nr.14B-2 priedas_Koreguoti konfiguravimo priedai" xfId="253"/>
    <cellStyle name="Hyperlink 2" xfId="254"/>
    <cellStyle name="Hyperlink 2 10" xfId="255"/>
    <cellStyle name="Hyperlink 2 10 2" xfId="256"/>
    <cellStyle name="Hyperlink 2 11" xfId="257"/>
    <cellStyle name="Hyperlink 2 11 2" xfId="258"/>
    <cellStyle name="Hyperlink 2 12" xfId="259"/>
    <cellStyle name="Hyperlink 2 13" xfId="260"/>
    <cellStyle name="Hyperlink 2 14" xfId="261"/>
    <cellStyle name="Hyperlink 2 2" xfId="262"/>
    <cellStyle name="Hyperlink 2 2 2" xfId="263"/>
    <cellStyle name="Hyperlink 2 2 3" xfId="264"/>
    <cellStyle name="Hyperlink 2 3" xfId="265"/>
    <cellStyle name="Hyperlink 2 3 2" xfId="266"/>
    <cellStyle name="Hyperlink 2 4" xfId="267"/>
    <cellStyle name="Hyperlink 2 4 2" xfId="268"/>
    <cellStyle name="Hyperlink 2 5" xfId="269"/>
    <cellStyle name="Hyperlink 2 5 2" xfId="270"/>
    <cellStyle name="Hyperlink 2 6" xfId="271"/>
    <cellStyle name="Hyperlink 2 6 2" xfId="272"/>
    <cellStyle name="Hyperlink 2 7" xfId="273"/>
    <cellStyle name="Hyperlink 2 7 2" xfId="274"/>
    <cellStyle name="Hyperlink 2 8" xfId="275"/>
    <cellStyle name="Hyperlink 2 8 2" xfId="276"/>
    <cellStyle name="Hyperlink 2 9" xfId="277"/>
    <cellStyle name="Hyperlink 2 9 2" xfId="278"/>
    <cellStyle name="Hyperlink 3" xfId="279"/>
    <cellStyle name="Hyperlink 4" xfId="280"/>
    <cellStyle name="Hyperlink 5" xfId="281"/>
    <cellStyle name="Hyperlink 5 2" xfId="282"/>
    <cellStyle name="Hyperlink 5 3" xfId="283"/>
    <cellStyle name="Hyperlink 5 6" xfId="284"/>
    <cellStyle name="Hyperlink 5 6 2" xfId="285"/>
    <cellStyle name="Hyperlink 6" xfId="286"/>
    <cellStyle name="Hyperlink 7" xfId="287"/>
    <cellStyle name="Hipersaitas" xfId="3" builtinId="8"/>
    <cellStyle name="Input" xfId="288"/>
    <cellStyle name="Input 2" xfId="289"/>
    <cellStyle name="Input 3" xfId="290"/>
    <cellStyle name="Input 4" xfId="291"/>
    <cellStyle name="Input 5" xfId="292"/>
    <cellStyle name="Input 6" xfId="293"/>
    <cellStyle name="Input 7" xfId="294"/>
    <cellStyle name="Input 8" xfId="295"/>
    <cellStyle name="Input 9" xfId="296"/>
    <cellStyle name="Input_VSAKIS-uzsakymas nr.14B-2 priedas_Koreguoti konfiguravimo priedai" xfId="297"/>
    <cellStyle name="Įprastas" xfId="0" builtinId="0"/>
    <cellStyle name="Įprastas 2" xfId="1"/>
    <cellStyle name="Įprastas 3" xfId="2"/>
    <cellStyle name="Įprastas 4" xfId="1100"/>
    <cellStyle name="Linked Cell" xfId="298"/>
    <cellStyle name="Linked Cell 2" xfId="299"/>
    <cellStyle name="Linked Cell 3" xfId="300"/>
    <cellStyle name="Linked Cell 4" xfId="301"/>
    <cellStyle name="Linked Cell 5" xfId="302"/>
    <cellStyle name="Linked Cell 6" xfId="303"/>
    <cellStyle name="Linked Cell 7" xfId="304"/>
    <cellStyle name="Linked Cell 8" xfId="305"/>
    <cellStyle name="Linked Cell 9" xfId="306"/>
    <cellStyle name="Linked Cell_VSAKIS-uzsakymas nr.14B-2 priedas_Koreguoti konfiguravimo priedai" xfId="307"/>
    <cellStyle name="Neutral" xfId="308"/>
    <cellStyle name="Neutral 2" xfId="309"/>
    <cellStyle name="Neutral 3" xfId="310"/>
    <cellStyle name="Neutral 4" xfId="311"/>
    <cellStyle name="Neutral 5" xfId="312"/>
    <cellStyle name="Neutral 6" xfId="313"/>
    <cellStyle name="Neutral 7" xfId="314"/>
    <cellStyle name="Neutral 8" xfId="315"/>
    <cellStyle name="Neutral 9" xfId="316"/>
    <cellStyle name="Neutral_VSAKIS-uzsakymas nr.14B-2 priedas_Koreguoti konfiguravimo priedai" xfId="317"/>
    <cellStyle name="Normal 10" xfId="318"/>
    <cellStyle name="Normal 10 10" xfId="319"/>
    <cellStyle name="Normal 10 10 2" xfId="320"/>
    <cellStyle name="Normal 10 10 2 2" xfId="321"/>
    <cellStyle name="Normal 10 10 2 3" xfId="322"/>
    <cellStyle name="Normal 10 10 3" xfId="323"/>
    <cellStyle name="Normal 10 10 4" xfId="324"/>
    <cellStyle name="Normal 10 11" xfId="325"/>
    <cellStyle name="Normal 10 11 2" xfId="326"/>
    <cellStyle name="Normal 10 11 3" xfId="327"/>
    <cellStyle name="Normal 10 12" xfId="328"/>
    <cellStyle name="Normal 10 12 2" xfId="329"/>
    <cellStyle name="Normal 10 12 3" xfId="330"/>
    <cellStyle name="Normal 10 13" xfId="331"/>
    <cellStyle name="Normal 10 14" xfId="332"/>
    <cellStyle name="Normal 10 15" xfId="333"/>
    <cellStyle name="Normal 10 2" xfId="334"/>
    <cellStyle name="Normal 10 2 2" xfId="335"/>
    <cellStyle name="Normal 10 2 2 2" xfId="336"/>
    <cellStyle name="Normal 10 2 2 3" xfId="337"/>
    <cellStyle name="Normal 10 2 3" xfId="338"/>
    <cellStyle name="Normal 10 2 4" xfId="339"/>
    <cellStyle name="Normal 10 3" xfId="340"/>
    <cellStyle name="Normal 10 3 2" xfId="341"/>
    <cellStyle name="Normal 10 3 2 2" xfId="342"/>
    <cellStyle name="Normal 10 3 2 3" xfId="343"/>
    <cellStyle name="Normal 10 3 3" xfId="344"/>
    <cellStyle name="Normal 10 3 4" xfId="345"/>
    <cellStyle name="Normal 10 4" xfId="346"/>
    <cellStyle name="Normal 10 4 2" xfId="347"/>
    <cellStyle name="Normal 10 4 2 2" xfId="348"/>
    <cellStyle name="Normal 10 4 2 3" xfId="349"/>
    <cellStyle name="Normal 10 4 3" xfId="350"/>
    <cellStyle name="Normal 10 4 4" xfId="351"/>
    <cellStyle name="Normal 10 5" xfId="352"/>
    <cellStyle name="Normal 10 5 2" xfId="353"/>
    <cellStyle name="Normal 10 5 2 2" xfId="354"/>
    <cellStyle name="Normal 10 5 2 3" xfId="355"/>
    <cellStyle name="Normal 10 5 3" xfId="356"/>
    <cellStyle name="Normal 10 5 4" xfId="357"/>
    <cellStyle name="Normal 10 6" xfId="358"/>
    <cellStyle name="Normal 10 6 2" xfId="359"/>
    <cellStyle name="Normal 10 6 2 2" xfId="360"/>
    <cellStyle name="Normal 10 6 2 3" xfId="361"/>
    <cellStyle name="Normal 10 6 3" xfId="362"/>
    <cellStyle name="Normal 10 6 4" xfId="363"/>
    <cellStyle name="Normal 10 7" xfId="364"/>
    <cellStyle name="Normal 10 7 2" xfId="365"/>
    <cellStyle name="Normal 10 7 2 2" xfId="366"/>
    <cellStyle name="Normal 10 7 2 3" xfId="367"/>
    <cellStyle name="Normal 10 7 3" xfId="368"/>
    <cellStyle name="Normal 10 7 4" xfId="369"/>
    <cellStyle name="Normal 10 8" xfId="370"/>
    <cellStyle name="Normal 10 8 2" xfId="371"/>
    <cellStyle name="Normal 10 8 2 2" xfId="372"/>
    <cellStyle name="Normal 10 8 2 3" xfId="373"/>
    <cellStyle name="Normal 10 8 3" xfId="374"/>
    <cellStyle name="Normal 10 8 4" xfId="375"/>
    <cellStyle name="Normal 10 9" xfId="376"/>
    <cellStyle name="Normal 10 9 2" xfId="377"/>
    <cellStyle name="Normal 10 9 2 2" xfId="378"/>
    <cellStyle name="Normal 10 9 2 3" xfId="379"/>
    <cellStyle name="Normal 10 9 3" xfId="380"/>
    <cellStyle name="Normal 10 9 4" xfId="381"/>
    <cellStyle name="Normal 11" xfId="382"/>
    <cellStyle name="Normal 11 10" xfId="383"/>
    <cellStyle name="Normal 11 10 2" xfId="384"/>
    <cellStyle name="Normal 11 11" xfId="385"/>
    <cellStyle name="Normal 11 12" xfId="386"/>
    <cellStyle name="Normal 11 2" xfId="387"/>
    <cellStyle name="Normal 11 2 2" xfId="388"/>
    <cellStyle name="Normal 11 3" xfId="389"/>
    <cellStyle name="Normal 11 3 2" xfId="390"/>
    <cellStyle name="Normal 11 4" xfId="391"/>
    <cellStyle name="Normal 11 4 2" xfId="392"/>
    <cellStyle name="Normal 11 5" xfId="393"/>
    <cellStyle name="Normal 11 5 2" xfId="394"/>
    <cellStyle name="Normal 11 6" xfId="395"/>
    <cellStyle name="Normal 11 6 2" xfId="396"/>
    <cellStyle name="Normal 11 7" xfId="397"/>
    <cellStyle name="Normal 11 7 2" xfId="398"/>
    <cellStyle name="Normal 11 8" xfId="399"/>
    <cellStyle name="Normal 11 8 2" xfId="400"/>
    <cellStyle name="Normal 11 9" xfId="401"/>
    <cellStyle name="Normal 11 9 2" xfId="402"/>
    <cellStyle name="Normal 12" xfId="403"/>
    <cellStyle name="Normal 12 2" xfId="404"/>
    <cellStyle name="Normal 12 3" xfId="405"/>
    <cellStyle name="Normal 12_Nepakeistos VSAFAS formos 2012 metams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5" xfId="415"/>
    <cellStyle name="Normal 14" xfId="416"/>
    <cellStyle name="Normal 14 2" xfId="417"/>
    <cellStyle name="Normal 14 2 2" xfId="418"/>
    <cellStyle name="Normal 14 2 3" xfId="419"/>
    <cellStyle name="Normal 14 3" xfId="420"/>
    <cellStyle name="Normal 14 3 2" xfId="421"/>
    <cellStyle name="Normal 14 3 3" xfId="422"/>
    <cellStyle name="Normal 14 4" xfId="423"/>
    <cellStyle name="Normal 14 5" xfId="424"/>
    <cellStyle name="Normal 15" xfId="425"/>
    <cellStyle name="Normal 15 2" xfId="426"/>
    <cellStyle name="Normal 15 2 2" xfId="427"/>
    <cellStyle name="Normal 15 2 3" xfId="428"/>
    <cellStyle name="Normal 15 3" xfId="429"/>
    <cellStyle name="Normal 15 3 2" xfId="430"/>
    <cellStyle name="Normal 15 3 3" xfId="431"/>
    <cellStyle name="Normal 15 4" xfId="432"/>
    <cellStyle name="Normal 15 5" xfId="433"/>
    <cellStyle name="Normal 16" xfId="434"/>
    <cellStyle name="Normal 16 10" xfId="435"/>
    <cellStyle name="Normal 16 10 2" xfId="436"/>
    <cellStyle name="Normal 16 10 2 2" xfId="437"/>
    <cellStyle name="Normal 16 10 2 3" xfId="438"/>
    <cellStyle name="Normal 16 10 3" xfId="439"/>
    <cellStyle name="Normal 16 10 4" xfId="440"/>
    <cellStyle name="Normal 16 11" xfId="441"/>
    <cellStyle name="Normal 16 11 2" xfId="442"/>
    <cellStyle name="Normal 16 11 3" xfId="443"/>
    <cellStyle name="Normal 16 11 4" xfId="444"/>
    <cellStyle name="Normal 16 12" xfId="445"/>
    <cellStyle name="Normal 16 12 2" xfId="446"/>
    <cellStyle name="Normal 16 12 3" xfId="447"/>
    <cellStyle name="Normal 16 13" xfId="448"/>
    <cellStyle name="Normal 16 13 10" xfId="449"/>
    <cellStyle name="Normal 16 13 11" xfId="450"/>
    <cellStyle name="Normal 16 13 12" xfId="451"/>
    <cellStyle name="Normal 16 13 2" xfId="452"/>
    <cellStyle name="Normal 16 13 2 2" xfId="453"/>
    <cellStyle name="Normal 16 13 2 2 2" xfId="454"/>
    <cellStyle name="Normal 16 13 2 2 3" xfId="455"/>
    <cellStyle name="Normal 16 13 2 2_VSAKIS-Tarpusavio operacijos-vidines operacijos-ketv-2010 11 15" xfId="456"/>
    <cellStyle name="Normal 16 13 2 3" xfId="457"/>
    <cellStyle name="Normal 16 13 2 4" xfId="458"/>
    <cellStyle name="Normal 16 13 2_VSAKIS-Tarpusavio operacijos-vidines operacijos-ketv-2010 11 15" xfId="459"/>
    <cellStyle name="Normal 16 13 3" xfId="460"/>
    <cellStyle name="Normal 16 13 3 2" xfId="461"/>
    <cellStyle name="Normal 16 13 3 2 2" xfId="462"/>
    <cellStyle name="Normal 16 13 3 2 3" xfId="463"/>
    <cellStyle name="Normal 16 13 3 2_VSAKIS-Tarpusavio operacijos-vidines operacijos-ketv-2010 11 15" xfId="464"/>
    <cellStyle name="Normal 16 13 3 3" xfId="465"/>
    <cellStyle name="Normal 16 13 3 4" xfId="466"/>
    <cellStyle name="Normal 16 13 3_VSAKIS-Tarpusavio operacijos-vidines operacijos-ketv-2010 11 15" xfId="467"/>
    <cellStyle name="Normal 16 13 4" xfId="468"/>
    <cellStyle name="Normal 16 13 4 2" xfId="469"/>
    <cellStyle name="Normal 16 13 4 3" xfId="470"/>
    <cellStyle name="Normal 16 13 4_VSAKIS-Tarpusavio operacijos-vidines operacijos-ketv-2010 11 15" xfId="471"/>
    <cellStyle name="Normal 16 13 5" xfId="472"/>
    <cellStyle name="Normal 16 13 6" xfId="473"/>
    <cellStyle name="Normal 16 13 7" xfId="474"/>
    <cellStyle name="Normal 16 13 9" xfId="475"/>
    <cellStyle name="Normal 16 13_VSAKIS-Tarpusavio operacijos-vidines operacijos-ketv-2010 11 15" xfId="476"/>
    <cellStyle name="Normal 16 14" xfId="477"/>
    <cellStyle name="Normal 16 14 2" xfId="478"/>
    <cellStyle name="Normal 16 14 2 2" xfId="479"/>
    <cellStyle name="Normal 16 14 2 3" xfId="480"/>
    <cellStyle name="Normal 16 14 2_VSAKIS-Tarpusavio operacijos-vidines operacijos-ketv-2010 11 15" xfId="481"/>
    <cellStyle name="Normal 16 14 3" xfId="482"/>
    <cellStyle name="Normal 16 14 4" xfId="483"/>
    <cellStyle name="Normal 16 14_VSAKIS-Tarpusavio operacijos-vidines operacijos-ketv-2010 11 15" xfId="484"/>
    <cellStyle name="Normal 16 15" xfId="485"/>
    <cellStyle name="Normal 16 15 2" xfId="486"/>
    <cellStyle name="Normal 16 15 3" xfId="487"/>
    <cellStyle name="Normal 16 15_VSAKIS-Tarpusavio operacijos-vidines operacijos-ketv-2010 11 15" xfId="488"/>
    <cellStyle name="Normal 16 16" xfId="489"/>
    <cellStyle name="Normal 16 17" xfId="490"/>
    <cellStyle name="Normal 16 18" xfId="491"/>
    <cellStyle name="Normal 16 2" xfId="492"/>
    <cellStyle name="Normal 16 2 2" xfId="493"/>
    <cellStyle name="Normal 16 2 2 2" xfId="494"/>
    <cellStyle name="Normal 16 2 2 3" xfId="495"/>
    <cellStyle name="Normal 16 2 3" xfId="496"/>
    <cellStyle name="Normal 16 2 3 2" xfId="497"/>
    <cellStyle name="Normal 16 2 3 3" xfId="498"/>
    <cellStyle name="Normal 16 2 4" xfId="499"/>
    <cellStyle name="Normal 16 2 5" xfId="500"/>
    <cellStyle name="Normal 16 3" xfId="501"/>
    <cellStyle name="Normal 16 3 2" xfId="502"/>
    <cellStyle name="Normal 16 3 2 2" xfId="503"/>
    <cellStyle name="Normal 16 3 2 3" xfId="504"/>
    <cellStyle name="Normal 16 3 3" xfId="505"/>
    <cellStyle name="Normal 16 3 4" xfId="506"/>
    <cellStyle name="Normal 16 4" xfId="507"/>
    <cellStyle name="Normal 16 4 2" xfId="508"/>
    <cellStyle name="Normal 16 4 2 2" xfId="509"/>
    <cellStyle name="Normal 16 4 2 3" xfId="510"/>
    <cellStyle name="Normal 16 4 3" xfId="511"/>
    <cellStyle name="Normal 16 4 4" xfId="512"/>
    <cellStyle name="Normal 16 5" xfId="513"/>
    <cellStyle name="Normal 16 5 2" xfId="514"/>
    <cellStyle name="Normal 16 5 2 2" xfId="515"/>
    <cellStyle name="Normal 16 5 2 3" xfId="516"/>
    <cellStyle name="Normal 16 5 3" xfId="517"/>
    <cellStyle name="Normal 16 5 4" xfId="518"/>
    <cellStyle name="Normal 16 6" xfId="519"/>
    <cellStyle name="Normal 16 6 2" xfId="520"/>
    <cellStyle name="Normal 16 6 2 2" xfId="521"/>
    <cellStyle name="Normal 16 6 2 3" xfId="522"/>
    <cellStyle name="Normal 16 6 3" xfId="523"/>
    <cellStyle name="Normal 16 6 4" xfId="524"/>
    <cellStyle name="Normal 16 7" xfId="525"/>
    <cellStyle name="Normal 16 7 2" xfId="526"/>
    <cellStyle name="Normal 16 7 2 2" xfId="527"/>
    <cellStyle name="Normal 16 7 2 3" xfId="528"/>
    <cellStyle name="Normal 16 7 3" xfId="529"/>
    <cellStyle name="Normal 16 7 4" xfId="530"/>
    <cellStyle name="Normal 16 7 5" xfId="531"/>
    <cellStyle name="Normal 16 7 6" xfId="532"/>
    <cellStyle name="Normal 16 7_VSAKIS-Tarpusavio operacijos-2010 11 12" xfId="533"/>
    <cellStyle name="Normal 16 8" xfId="534"/>
    <cellStyle name="Normal 16 8 2" xfId="535"/>
    <cellStyle name="Normal 16 8 2 2" xfId="536"/>
    <cellStyle name="Normal 16 8 2 3" xfId="537"/>
    <cellStyle name="Normal 16 8 3" xfId="538"/>
    <cellStyle name="Normal 16 8 4" xfId="539"/>
    <cellStyle name="Normal 16 9" xfId="540"/>
    <cellStyle name="Normal 16 9 2" xfId="541"/>
    <cellStyle name="Normal 16 9 2 2" xfId="542"/>
    <cellStyle name="Normal 16 9 2 3" xfId="543"/>
    <cellStyle name="Normal 16 9 3" xfId="544"/>
    <cellStyle name="Normal 16 9 4" xfId="545"/>
    <cellStyle name="Normal 17" xfId="546"/>
    <cellStyle name="Normal 17 10" xfId="547"/>
    <cellStyle name="Normal 17 10 2" xfId="548"/>
    <cellStyle name="Normal 17 10 2 2" xfId="549"/>
    <cellStyle name="Normal 17 10 2 3" xfId="550"/>
    <cellStyle name="Normal 17 10 3" xfId="551"/>
    <cellStyle name="Normal 17 10 7" xfId="552"/>
    <cellStyle name="Normal 17 11" xfId="553"/>
    <cellStyle name="Normal 17 11 2" xfId="554"/>
    <cellStyle name="Normal 17 11 3" xfId="555"/>
    <cellStyle name="Normal 17 11 4" xfId="556"/>
    <cellStyle name="Normal 17 11 5" xfId="557"/>
    <cellStyle name="Normal 17 11 6" xfId="558"/>
    <cellStyle name="Normal 17 11_VSAKIS-Tarpusavio operacijos-2010 11 12" xfId="559"/>
    <cellStyle name="Normal 17 12" xfId="560"/>
    <cellStyle name="Normal 17 12 2" xfId="561"/>
    <cellStyle name="Normal 17 12 3" xfId="562"/>
    <cellStyle name="Normal 17 13" xfId="563"/>
    <cellStyle name="Normal 17 13 2" xfId="564"/>
    <cellStyle name="Normal 17 13 3" xfId="565"/>
    <cellStyle name="Normal 17 14" xfId="566"/>
    <cellStyle name="Normal 17 2" xfId="567"/>
    <cellStyle name="Normal 17 2 2" xfId="568"/>
    <cellStyle name="Normal 17 2 2 2" xfId="569"/>
    <cellStyle name="Normal 17 2 2 3" xfId="570"/>
    <cellStyle name="Normal 17 2 3" xfId="571"/>
    <cellStyle name="Normal 17 2 4" xfId="572"/>
    <cellStyle name="Normal 17 3" xfId="573"/>
    <cellStyle name="Normal 17 3 2" xfId="574"/>
    <cellStyle name="Normal 17 3 2 2" xfId="575"/>
    <cellStyle name="Normal 17 3 2 3" xfId="576"/>
    <cellStyle name="Normal 17 3 3" xfId="577"/>
    <cellStyle name="Normal 17 3 4" xfId="578"/>
    <cellStyle name="Normal 17 4" xfId="579"/>
    <cellStyle name="Normal 17 4 2" xfId="580"/>
    <cellStyle name="Normal 17 4 2 2" xfId="581"/>
    <cellStyle name="Normal 17 4 2 3" xfId="582"/>
    <cellStyle name="Normal 17 4 3" xfId="583"/>
    <cellStyle name="Normal 17 4 4" xfId="584"/>
    <cellStyle name="Normal 17 5" xfId="585"/>
    <cellStyle name="Normal 17 5 2" xfId="586"/>
    <cellStyle name="Normal 17 5 2 2" xfId="587"/>
    <cellStyle name="Normal 17 5 2 3" xfId="588"/>
    <cellStyle name="Normal 17 5 3" xfId="589"/>
    <cellStyle name="Normal 17 5 4" xfId="590"/>
    <cellStyle name="Normal 17 6" xfId="591"/>
    <cellStyle name="Normal 17 6 2" xfId="592"/>
    <cellStyle name="Normal 17 6 2 2" xfId="593"/>
    <cellStyle name="Normal 17 6 2 3" xfId="594"/>
    <cellStyle name="Normal 17 6 3" xfId="595"/>
    <cellStyle name="Normal 17 6 4" xfId="596"/>
    <cellStyle name="Normal 17 7" xfId="597"/>
    <cellStyle name="Normal 17 7 2" xfId="598"/>
    <cellStyle name="Normal 17 7 2 2" xfId="599"/>
    <cellStyle name="Normal 17 7 2 3" xfId="600"/>
    <cellStyle name="Normal 17 7 3" xfId="601"/>
    <cellStyle name="Normal 17 7 4" xfId="602"/>
    <cellStyle name="Normal 17 8" xfId="603"/>
    <cellStyle name="Normal 17 8 2" xfId="604"/>
    <cellStyle name="Normal 17 8 2 2" xfId="605"/>
    <cellStyle name="Normal 17 8 2 3" xfId="606"/>
    <cellStyle name="Normal 17 8 3" xfId="607"/>
    <cellStyle name="Normal 17 8 4" xfId="608"/>
    <cellStyle name="Normal 17 9" xfId="609"/>
    <cellStyle name="Normal 17 9 2" xfId="610"/>
    <cellStyle name="Normal 17 9 2 2" xfId="611"/>
    <cellStyle name="Normal 17 9 2 3" xfId="612"/>
    <cellStyle name="Normal 17 9 3" xfId="613"/>
    <cellStyle name="Normal 17 9 4" xfId="614"/>
    <cellStyle name="Normal 18" xfId="615"/>
    <cellStyle name="Normal 18 2" xfId="616"/>
    <cellStyle name="Normal 18 2 2" xfId="617"/>
    <cellStyle name="Normal 18 2 3" xfId="618"/>
    <cellStyle name="Normal 18 3" xfId="619"/>
    <cellStyle name="Normal 18 3 2" xfId="620"/>
    <cellStyle name="Normal 18 3 2 2" xfId="621"/>
    <cellStyle name="Normal 18 3 2 2 2" xfId="622"/>
    <cellStyle name="Normal 18 3 2 2 3" xfId="623"/>
    <cellStyle name="Normal 18 3 2 2_VSAKIS-Tarpusavio operacijos-vidines operacijos-ketv-2010 11 15" xfId="624"/>
    <cellStyle name="Normal 18 3 2 3" xfId="625"/>
    <cellStyle name="Normal 18 3 2 4" xfId="626"/>
    <cellStyle name="Normal 18 3 2_VSAKIS-Tarpusavio operacijos-vidines operacijos-ketv-2010 11 15" xfId="627"/>
    <cellStyle name="Normal 18 3 3" xfId="628"/>
    <cellStyle name="Normal 18 3 3 2" xfId="629"/>
    <cellStyle name="Normal 18 3 3 2 2" xfId="630"/>
    <cellStyle name="Normal 18 3 3 2 3" xfId="631"/>
    <cellStyle name="Normal 18 3 3 2_VSAKIS-Tarpusavio operacijos-vidines operacijos-ketv-2010 11 15" xfId="632"/>
    <cellStyle name="Normal 18 3 3 3" xfId="633"/>
    <cellStyle name="Normal 18 3 3 4" xfId="634"/>
    <cellStyle name="Normal 18 3 3_VSAKIS-Tarpusavio operacijos-vidines operacijos-ketv-2010 11 15" xfId="635"/>
    <cellStyle name="Normal 18 3 4" xfId="636"/>
    <cellStyle name="Normal 18 3 4 2" xfId="637"/>
    <cellStyle name="Normal 18 3 4 3" xfId="638"/>
    <cellStyle name="Normal 18 3 4_VSAKIS-Tarpusavio operacijos-vidines operacijos-ketv-2010 11 15" xfId="639"/>
    <cellStyle name="Normal 18 3 5" xfId="640"/>
    <cellStyle name="Normal 18 3 6" xfId="641"/>
    <cellStyle name="Normal 18 3_VSAKIS-Tarpusavio operacijos-vidines operacijos-ketv-2010 11 15" xfId="642"/>
    <cellStyle name="Normal 18 4" xfId="643"/>
    <cellStyle name="Normal 18 4 2" xfId="644"/>
    <cellStyle name="Normal 18 4 2 2" xfId="645"/>
    <cellStyle name="Normal 18 4 2 3" xfId="646"/>
    <cellStyle name="Normal 18 4 2_VSAKIS-Tarpusavio operacijos-vidines operacijos-ketv-2010 11 15" xfId="647"/>
    <cellStyle name="Normal 18 4 3" xfId="648"/>
    <cellStyle name="Normal 18 4 4" xfId="649"/>
    <cellStyle name="Normal 18 4_VSAKIS-Tarpusavio operacijos-vidines operacijos-ketv-2010 11 15" xfId="650"/>
    <cellStyle name="Normal 18 5" xfId="651"/>
    <cellStyle name="Normal 18 5 2" xfId="652"/>
    <cellStyle name="Normal 18 5 3" xfId="653"/>
    <cellStyle name="Normal 18 5_VSAKIS-Tarpusavio operacijos-vidines operacijos-ketv-2010 11 15" xfId="654"/>
    <cellStyle name="Normal 18 6" xfId="655"/>
    <cellStyle name="Normal 18 7" xfId="656"/>
    <cellStyle name="Normal 18 8" xfId="657"/>
    <cellStyle name="Normal 19" xfId="658"/>
    <cellStyle name="Normal 19 10" xfId="659"/>
    <cellStyle name="Normal 19 11" xfId="1098"/>
    <cellStyle name="Normal 19 2" xfId="660"/>
    <cellStyle name="Normal 19 2 2" xfId="661"/>
    <cellStyle name="Normal 19 2 3" xfId="662"/>
    <cellStyle name="Normal 19 2 6" xfId="663"/>
    <cellStyle name="Normal 19 2_VSAKIS-Tarpusavio operacijos-2010 11 12" xfId="664"/>
    <cellStyle name="Normal 19 3" xfId="665"/>
    <cellStyle name="Normal 19 3 2" xfId="666"/>
    <cellStyle name="Normal 19 3 2 2" xfId="667"/>
    <cellStyle name="Normal 19 3 2 2 2" xfId="668"/>
    <cellStyle name="Normal 19 3 2 2 3" xfId="669"/>
    <cellStyle name="Normal 19 3 2 2_VSAKIS-Tarpusavio operacijos-vidines operacijos-ketv-2010 11 15" xfId="670"/>
    <cellStyle name="Normal 19 3 2 3" xfId="671"/>
    <cellStyle name="Normal 19 3 2 4" xfId="672"/>
    <cellStyle name="Normal 19 3 2_VSAKIS-Tarpusavio operacijos-vidines operacijos-ketv-2010 11 15" xfId="673"/>
    <cellStyle name="Normal 19 3 3" xfId="674"/>
    <cellStyle name="Normal 19 3 3 2" xfId="675"/>
    <cellStyle name="Normal 19 3 3 2 2" xfId="676"/>
    <cellStyle name="Normal 19 3 3 2 3" xfId="677"/>
    <cellStyle name="Normal 19 3 3 2_VSAKIS-Tarpusavio operacijos-vidines operacijos-ketv-2010 11 15" xfId="678"/>
    <cellStyle name="Normal 19 3 3 3" xfId="679"/>
    <cellStyle name="Normal 19 3 3 4" xfId="680"/>
    <cellStyle name="Normal 19 3 3_VSAKIS-Tarpusavio operacijos-vidines operacijos-ketv-2010 11 15" xfId="681"/>
    <cellStyle name="Normal 19 3 4" xfId="682"/>
    <cellStyle name="Normal 19 3 4 2" xfId="683"/>
    <cellStyle name="Normal 19 3 4 3" xfId="684"/>
    <cellStyle name="Normal 19 3 4_VSAKIS-Tarpusavio operacijos-vidines operacijos-ketv-2010 11 15" xfId="685"/>
    <cellStyle name="Normal 19 3 5" xfId="686"/>
    <cellStyle name="Normal 19 3 6" xfId="687"/>
    <cellStyle name="Normal 19 3 7" xfId="688"/>
    <cellStyle name="Normal 19 3 7 2" xfId="689"/>
    <cellStyle name="Normal 19 3 8" xfId="690"/>
    <cellStyle name="Normal 19 3_VSAKIS-Tarpusavio operacijos-vidines operacijos-ketv-2010 11 15" xfId="691"/>
    <cellStyle name="Normal 19 4" xfId="692"/>
    <cellStyle name="Normal 19 4 2" xfId="693"/>
    <cellStyle name="Normal 19 4 2 2" xfId="694"/>
    <cellStyle name="Normal 19 4 2 3" xfId="695"/>
    <cellStyle name="Normal 19 4 2_VSAKIS-Tarpusavio operacijos-vidines operacijos-ketv-2010 11 15" xfId="696"/>
    <cellStyle name="Normal 19 4 3" xfId="697"/>
    <cellStyle name="Normal 19 4 4" xfId="698"/>
    <cellStyle name="Normal 19 4_VSAKIS-Tarpusavio operacijos-vidines operacijos-ketv-2010 11 15" xfId="699"/>
    <cellStyle name="Normal 19 5" xfId="700"/>
    <cellStyle name="Normal 19 5 2" xfId="701"/>
    <cellStyle name="Normal 19 5 3" xfId="702"/>
    <cellStyle name="Normal 19 5_VSAKIS-Tarpusavio operacijos-vidines operacijos-ketv-2010 11 15" xfId="703"/>
    <cellStyle name="Normal 19 6" xfId="704"/>
    <cellStyle name="Normal 19 7" xfId="705"/>
    <cellStyle name="Normal 19 8" xfId="706"/>
    <cellStyle name="Normal 19 9" xfId="707"/>
    <cellStyle name="Normal 19_VSAKIS-Tarpusavio operacijos-2010 11 12" xfId="708"/>
    <cellStyle name="Normal 2" xfId="709"/>
    <cellStyle name="Normal 2 10" xfId="710"/>
    <cellStyle name="Normal 2 11" xfId="711"/>
    <cellStyle name="Normal 2 2" xfId="712"/>
    <cellStyle name="Normal 2 2 2" xfId="713"/>
    <cellStyle name="Normal 2 2 2 2" xfId="714"/>
    <cellStyle name="Normal 2 2 2 2 2" xfId="715"/>
    <cellStyle name="Normal 2 2 2 2 3" xfId="716"/>
    <cellStyle name="Normal 2 2 2 3" xfId="717"/>
    <cellStyle name="Normal 2 2 2 4" xfId="718"/>
    <cellStyle name="Normal 2 2 2 41" xfId="719"/>
    <cellStyle name="Normal 2 2 2 5" xfId="720"/>
    <cellStyle name="Normal 2 2 2 6" xfId="721"/>
    <cellStyle name="Normal 2 2 2 7" xfId="722"/>
    <cellStyle name="Normal 2 2 2_VSAKIS-Tarpusavio operacijos-2010 11 12" xfId="723"/>
    <cellStyle name="Normal 2 2 3" xfId="724"/>
    <cellStyle name="Normal 2 2 3 2" xfId="725"/>
    <cellStyle name="Normal 2 2 3 3" xfId="726"/>
    <cellStyle name="Normal 2 2 4" xfId="727"/>
    <cellStyle name="Normal 2 2_VSAKIS-Tarpusavio operacijos-2010 11 12" xfId="728"/>
    <cellStyle name="Normal 2 3" xfId="729"/>
    <cellStyle name="Normal 2 3 2" xfId="730"/>
    <cellStyle name="Normal 2 3 2 2" xfId="731"/>
    <cellStyle name="Normal 2 3 2 3" xfId="732"/>
    <cellStyle name="Normal 2 3 3" xfId="733"/>
    <cellStyle name="Normal 2 3 3 2" xfId="734"/>
    <cellStyle name="Normal 2 3 3 3" xfId="735"/>
    <cellStyle name="Normal 2 3 4" xfId="736"/>
    <cellStyle name="Normal 2 3 5" xfId="737"/>
    <cellStyle name="Normal 2 3 6" xfId="738"/>
    <cellStyle name="Normal 2 3 7" xfId="739"/>
    <cellStyle name="Normal 2 4" xfId="740"/>
    <cellStyle name="Normal 2 5" xfId="741"/>
    <cellStyle name="Normal 2 5 2" xfId="742"/>
    <cellStyle name="Normal 2 5 2 2" xfId="743"/>
    <cellStyle name="Normal 2 5 2 2 2" xfId="744"/>
    <cellStyle name="Normal 2 5 2 2 3" xfId="745"/>
    <cellStyle name="Normal 2 5 2 2_VSAKIS-Tarpusavio operacijos-vidines operacijos-ketv-2010 11 15" xfId="746"/>
    <cellStyle name="Normal 2 5 2 3" xfId="747"/>
    <cellStyle name="Normal 2 5 2 4" xfId="748"/>
    <cellStyle name="Normal 2 5 2_VSAKIS-Tarpusavio operacijos-vidines operacijos-ketv-2010 11 15" xfId="749"/>
    <cellStyle name="Normal 2 5 3" xfId="750"/>
    <cellStyle name="Normal 2 5 3 2" xfId="751"/>
    <cellStyle name="Normal 2 5 3 2 2" xfId="752"/>
    <cellStyle name="Normal 2 5 3 2 3" xfId="753"/>
    <cellStyle name="Normal 2 5 3 2_VSAKIS-Tarpusavio operacijos-vidines operacijos-ketv-2010 11 15" xfId="754"/>
    <cellStyle name="Normal 2 5 3 3" xfId="755"/>
    <cellStyle name="Normal 2 5 3 4" xfId="756"/>
    <cellStyle name="Normal 2 5 3_VSAKIS-Tarpusavio operacijos-vidines operacijos-ketv-2010 11 15" xfId="757"/>
    <cellStyle name="Normal 2 5 4" xfId="758"/>
    <cellStyle name="Normal 2 5 4 2" xfId="759"/>
    <cellStyle name="Normal 2 5 4 3" xfId="760"/>
    <cellStyle name="Normal 2 5 4_VSAKIS-Tarpusavio operacijos-vidines operacijos-ketv-2010 11 15" xfId="761"/>
    <cellStyle name="Normal 2 5 5" xfId="762"/>
    <cellStyle name="Normal 2 5 6" xfId="763"/>
    <cellStyle name="Normal 2 5 7" xfId="764"/>
    <cellStyle name="Normal 2 5_VSAKIS-Tarpusavio operacijos-vidines operacijos-ketv-2010 11 15" xfId="765"/>
    <cellStyle name="Normal 2 6" xfId="766"/>
    <cellStyle name="Normal 2 6 2" xfId="767"/>
    <cellStyle name="Normal 2 6 2 2" xfId="768"/>
    <cellStyle name="Normal 2 6 2 3" xfId="769"/>
    <cellStyle name="Normal 2 6 2_VSAKIS-Tarpusavio operacijos-vidines operacijos-ketv-2010 11 15" xfId="770"/>
    <cellStyle name="Normal 2 6 3" xfId="771"/>
    <cellStyle name="Normal 2 6 4" xfId="772"/>
    <cellStyle name="Normal 2 6_VSAKIS-Tarpusavio operacijos-vidines operacijos-ketv-2010 11 15" xfId="773"/>
    <cellStyle name="Normal 2 7" xfId="774"/>
    <cellStyle name="Normal 2 7 2" xfId="775"/>
    <cellStyle name="Normal 2 7 3" xfId="776"/>
    <cellStyle name="Normal 2 7_VSAKIS-Tarpusavio operacijos-vidines operacijos-ketv-2010 11 15" xfId="777"/>
    <cellStyle name="Normal 2 8" xfId="778"/>
    <cellStyle name="Normal 2 9" xfId="779"/>
    <cellStyle name="Normal 2 9 2" xfId="780"/>
    <cellStyle name="Normal 2_VSAKIS-Tarpusavio operacijos-2010 11 12" xfId="781"/>
    <cellStyle name="Normal 20" xfId="4"/>
    <cellStyle name="Normal 20 2" xfId="782"/>
    <cellStyle name="Normal 20 2 2" xfId="783"/>
    <cellStyle name="Normal 20 2 3" xfId="784"/>
    <cellStyle name="Normal 20 2 4" xfId="785"/>
    <cellStyle name="Normal 20 2_VSAKIS-Tarpusavio operacijos-2010 11 12" xfId="786"/>
    <cellStyle name="Normal 20 3" xfId="787"/>
    <cellStyle name="Normal 20 4" xfId="788"/>
    <cellStyle name="Normal 20 41" xfId="789"/>
    <cellStyle name="Normal 20 41 2" xfId="790"/>
    <cellStyle name="Normal 20 5" xfId="791"/>
    <cellStyle name="Normal 20 6" xfId="792"/>
    <cellStyle name="Normal 20_VSAKIS-Tarpusavio operacijos-2010 11 12" xfId="793"/>
    <cellStyle name="Normal 21" xfId="794"/>
    <cellStyle name="Normal 21 10" xfId="795"/>
    <cellStyle name="Normal 21 11" xfId="796"/>
    <cellStyle name="Normal 21 12" xfId="797"/>
    <cellStyle name="Normal 21 2" xfId="798"/>
    <cellStyle name="Normal 21 2 11" xfId="799"/>
    <cellStyle name="Normal 21 2 2" xfId="800"/>
    <cellStyle name="Normal 21 2 2 2" xfId="801"/>
    <cellStyle name="Normal 21 2 2 2 2" xfId="802"/>
    <cellStyle name="Normal 21 2 2 2 3" xfId="803"/>
    <cellStyle name="Normal 21 2 2 2_VSAKIS-Tarpusavio operacijos-vidines operacijos-ketv-2010 11 15" xfId="804"/>
    <cellStyle name="Normal 21 2 2 3" xfId="805"/>
    <cellStyle name="Normal 21 2 2 4" xfId="806"/>
    <cellStyle name="Normal 21 2 2 5" xfId="807"/>
    <cellStyle name="Normal 21 2 2 5 2" xfId="808"/>
    <cellStyle name="Normal 21 2 2 5 7" xfId="809"/>
    <cellStyle name="Normal 21 2 2 5_VSAKIS-Tarpusavio operacijos-vidines operacijos-ketv-2010 11 15" xfId="810"/>
    <cellStyle name="Normal 21 2 2_VSAKIS-Tarpusavio operacijos-vidines operacijos-ketv-2010 11 15" xfId="811"/>
    <cellStyle name="Normal 21 2 3" xfId="812"/>
    <cellStyle name="Normal 21 2 3 2" xfId="813"/>
    <cellStyle name="Normal 21 2 3 3" xfId="814"/>
    <cellStyle name="Normal 21 2 3_VSAKIS-Tarpusavio operacijos-vidines operacijos-ketv-2010 11 15" xfId="815"/>
    <cellStyle name="Normal 21 2 4" xfId="816"/>
    <cellStyle name="Normal 21 2 5" xfId="817"/>
    <cellStyle name="Normal 21 2 6" xfId="818"/>
    <cellStyle name="Normal 21 2 6 2" xfId="819"/>
    <cellStyle name="Normal 21 2 6_VSAKIS-Tarpusavio operacijos-vidines operacijos-ketv-2010 11 15" xfId="820"/>
    <cellStyle name="Normal 21 2_VSAKIS-Tarpusavio operacijos-vidines operacijos-ketv-2010 11 15" xfId="821"/>
    <cellStyle name="Normal 21 3" xfId="822"/>
    <cellStyle name="Normal 21 3 10" xfId="823"/>
    <cellStyle name="Normal 21 3 2" xfId="824"/>
    <cellStyle name="Normal 21 3 2 2" xfId="825"/>
    <cellStyle name="Normal 21 3 2 3" xfId="826"/>
    <cellStyle name="Normal 21 3 2_VSAKIS-Tarpusavio operacijos-vidines operacijos-ketv-2010 11 15" xfId="827"/>
    <cellStyle name="Normal 21 3 3" xfId="828"/>
    <cellStyle name="Normal 21 3 4" xfId="829"/>
    <cellStyle name="Normal 21 3 5" xfId="830"/>
    <cellStyle name="Normal 21 3_VSAKIS-Tarpusavio operacijos-vidines operacijos-ketv-2010 11 15" xfId="831"/>
    <cellStyle name="Normal 21 4" xfId="832"/>
    <cellStyle name="Normal 21 4 2" xfId="833"/>
    <cellStyle name="Normal 21 4 2 2" xfId="834"/>
    <cellStyle name="Normal 21 4 2 3" xfId="835"/>
    <cellStyle name="Normal 21 4 2_VSAKIS-Tarpusavio operacijos-vidines operacijos-ketv-2010 11 15" xfId="836"/>
    <cellStyle name="Normal 21 4 3" xfId="837"/>
    <cellStyle name="Normal 21 4 4" xfId="838"/>
    <cellStyle name="Normal 21 4_VSAKIS-Tarpusavio operacijos-vidines operacijos-ketv-2010 11 15" xfId="839"/>
    <cellStyle name="Normal 21 5" xfId="840"/>
    <cellStyle name="Normal 21 5 2" xfId="841"/>
    <cellStyle name="Normal 21 5 3" xfId="842"/>
    <cellStyle name="Normal 21 5 4" xfId="843"/>
    <cellStyle name="Normal 21 5 9" xfId="844"/>
    <cellStyle name="Normal 21 5_VSAKIS-Tarpusavio operacijos-vidines operacijos-ketv-2010 11 15" xfId="845"/>
    <cellStyle name="Normal 21 6" xfId="846"/>
    <cellStyle name="Normal 21 6 10" xfId="847"/>
    <cellStyle name="Normal 21 6 2" xfId="848"/>
    <cellStyle name="Normal 21 6 3" xfId="849"/>
    <cellStyle name="Normal 21 6 3 2" xfId="850"/>
    <cellStyle name="Normal 21 6 3_VSAKIS-Tarpusavio operacijos-vidines operacijos-ketv-2010 11 15" xfId="851"/>
    <cellStyle name="Normal 21 6 4" xfId="852"/>
    <cellStyle name="Normal 21 6 5" xfId="853"/>
    <cellStyle name="Normal 21 6 6" xfId="854"/>
    <cellStyle name="Normal 21 6_VSAKIS-Tarpusavio operacijos-vidines operacijos-ketv-2010 11 15" xfId="855"/>
    <cellStyle name="Normal 21 7" xfId="856"/>
    <cellStyle name="Normal 21 8" xfId="857"/>
    <cellStyle name="Normal 21 8 2" xfId="858"/>
    <cellStyle name="Normal 21 8 3" xfId="859"/>
    <cellStyle name="Normal 21 8_VSAKIS-Tarpusavio operacijos-vidines operacijos-ketv-2010 11 15" xfId="860"/>
    <cellStyle name="Normal 21 9" xfId="861"/>
    <cellStyle name="Normal 21_VSAKIS-Tarpusavio operacijos-2010 11 12" xfId="862"/>
    <cellStyle name="Normal 22" xfId="863"/>
    <cellStyle name="Normal 22 2" xfId="864"/>
    <cellStyle name="Normal 22 2 2" xfId="865"/>
    <cellStyle name="Normal 22 2 3" xfId="866"/>
    <cellStyle name="Normal 22 3" xfId="867"/>
    <cellStyle name="Normal 22_VSAKIS-D.A.2.4-PD-2priedas-2010 10 06-EY_ old" xfId="868"/>
    <cellStyle name="Normal 23" xfId="869"/>
    <cellStyle name="Normal 23 2" xfId="870"/>
    <cellStyle name="Normal 23 2 2" xfId="871"/>
    <cellStyle name="Normal 23 2 3" xfId="872"/>
    <cellStyle name="Normal 23 3" xfId="873"/>
    <cellStyle name="Normal 23 3 2" xfId="874"/>
    <cellStyle name="Normal 23 3 3" xfId="875"/>
    <cellStyle name="Normal 23 4" xfId="876"/>
    <cellStyle name="Normal 23 5" xfId="877"/>
    <cellStyle name="Normal 24" xfId="878"/>
    <cellStyle name="Normal 24 2" xfId="879"/>
    <cellStyle name="Normal 24 3" xfId="880"/>
    <cellStyle name="Normal 25" xfId="881"/>
    <cellStyle name="Normal 25 2" xfId="882"/>
    <cellStyle name="Normal 25_VSAKIS-Tarpusavio operacijos-vidines operacijos-ketv-2010 11 15" xfId="883"/>
    <cellStyle name="Normal 26" xfId="884"/>
    <cellStyle name="Normal 26 2" xfId="885"/>
    <cellStyle name="Normal 26 3" xfId="886"/>
    <cellStyle name="Normal 26 6" xfId="887"/>
    <cellStyle name="Normal 27" xfId="888"/>
    <cellStyle name="Normal 27 2" xfId="889"/>
    <cellStyle name="Normal 27 6" xfId="890"/>
    <cellStyle name="Normal 28" xfId="891"/>
    <cellStyle name="Normal 28 2" xfId="892"/>
    <cellStyle name="Normal 28 3" xfId="893"/>
    <cellStyle name="Normal 29" xfId="894"/>
    <cellStyle name="Normal 3" xfId="895"/>
    <cellStyle name="Normal 3 2" xfId="896"/>
    <cellStyle name="Normal 3 3" xfId="897"/>
    <cellStyle name="Normal 3 3 2" xfId="898"/>
    <cellStyle name="Normal 3 3 2 2" xfId="899"/>
    <cellStyle name="Normal 3 3 2 3" xfId="900"/>
    <cellStyle name="Normal 3 3 3" xfId="901"/>
    <cellStyle name="Normal 3 3 4" xfId="902"/>
    <cellStyle name="Normal 3 4" xfId="903"/>
    <cellStyle name="Normal 3 5" xfId="904"/>
    <cellStyle name="Normal 3 6" xfId="905"/>
    <cellStyle name="Normal 3 8" xfId="906"/>
    <cellStyle name="Normal 3_VSAKIS-Tarpusavio operacijos-2010 11 12" xfId="907"/>
    <cellStyle name="Normal 30" xfId="908"/>
    <cellStyle name="Normal 31" xfId="909"/>
    <cellStyle name="Normal 32" xfId="910"/>
    <cellStyle name="Normal 4" xfId="911"/>
    <cellStyle name="Normal 4 2" xfId="912"/>
    <cellStyle name="Normal 4 3" xfId="913"/>
    <cellStyle name="Normal 4 4" xfId="914"/>
    <cellStyle name="Normal 4 5" xfId="915"/>
    <cellStyle name="Normal 4 6" xfId="916"/>
    <cellStyle name="Normal 4_VSAKIS-Tarpusavio operacijos-2010 11 12" xfId="917"/>
    <cellStyle name="Normal 5" xfId="918"/>
    <cellStyle name="Normal 5 2" xfId="919"/>
    <cellStyle name="Normal 5 3" xfId="920"/>
    <cellStyle name="Normal 5 4" xfId="921"/>
    <cellStyle name="Normal 5 4 2" xfId="922"/>
    <cellStyle name="Normal 5 5" xfId="923"/>
    <cellStyle name="Normal 5 6" xfId="924"/>
    <cellStyle name="Normal 6" xfId="925"/>
    <cellStyle name="Normal 6 2" xfId="926"/>
    <cellStyle name="Normal 6 3" xfId="927"/>
    <cellStyle name="Normal 6 4" xfId="928"/>
    <cellStyle name="Normal 7" xfId="929"/>
    <cellStyle name="Normal 7 2" xfId="930"/>
    <cellStyle name="Normal 7 3" xfId="931"/>
    <cellStyle name="Normal 7 4" xfId="932"/>
    <cellStyle name="Normal 7 4 2" xfId="933"/>
    <cellStyle name="Normal 7 5" xfId="934"/>
    <cellStyle name="Normal 7 6" xfId="935"/>
    <cellStyle name="Normal 8" xfId="936"/>
    <cellStyle name="Normal 8 2" xfId="937"/>
    <cellStyle name="Normal 8 3" xfId="938"/>
    <cellStyle name="Normal 9" xfId="939"/>
    <cellStyle name="Normal 9 2" xfId="940"/>
    <cellStyle name="Normal 9 3" xfId="941"/>
    <cellStyle name="Normal_17 VSAFAS_lyginamasis_4-19_priedai_2009-09-10" xfId="1099"/>
    <cellStyle name="Note" xfId="942"/>
    <cellStyle name="Note 10" xfId="943"/>
    <cellStyle name="Note 2" xfId="944"/>
    <cellStyle name="Note 2 2" xfId="945"/>
    <cellStyle name="Note 2 3" xfId="946"/>
    <cellStyle name="Note 3" xfId="947"/>
    <cellStyle name="Note 3 2" xfId="948"/>
    <cellStyle name="Note 3 3" xfId="949"/>
    <cellStyle name="Note 4" xfId="950"/>
    <cellStyle name="Note 4 2" xfId="951"/>
    <cellStyle name="Note 4 3" xfId="952"/>
    <cellStyle name="Note 5" xfId="953"/>
    <cellStyle name="Note 5 2" xfId="954"/>
    <cellStyle name="Note 5 3" xfId="955"/>
    <cellStyle name="Note 6" xfId="956"/>
    <cellStyle name="Note 6 2" xfId="957"/>
    <cellStyle name="Note 6 3" xfId="958"/>
    <cellStyle name="Note 7" xfId="959"/>
    <cellStyle name="Note 7 2" xfId="960"/>
    <cellStyle name="Note 7 3" xfId="961"/>
    <cellStyle name="Note 8" xfId="962"/>
    <cellStyle name="Note 8 2" xfId="963"/>
    <cellStyle name="Note 8 3" xfId="964"/>
    <cellStyle name="Note 9" xfId="965"/>
    <cellStyle name="Note 9 2" xfId="966"/>
    <cellStyle name="Note 9 3" xfId="967"/>
    <cellStyle name="Note_VSAKIS-uzsakymas nr.14B-2 priedas_Koreguoti konfiguravimo priedai" xfId="968"/>
    <cellStyle name="Output" xfId="969"/>
    <cellStyle name="Output 2" xfId="970"/>
    <cellStyle name="Output 3" xfId="971"/>
    <cellStyle name="Output 4" xfId="972"/>
    <cellStyle name="Output 5" xfId="973"/>
    <cellStyle name="Output 6" xfId="974"/>
    <cellStyle name="Output 7" xfId="975"/>
    <cellStyle name="Output 8" xfId="976"/>
    <cellStyle name="Output 9" xfId="977"/>
    <cellStyle name="Output_VSAKIS-uzsakymas nr.14B-2 priedas_Koreguoti konfiguravimo priedai" xfId="978"/>
    <cellStyle name="SAPBEXaggData" xfId="979"/>
    <cellStyle name="SAPBEXaggData 2" xfId="980"/>
    <cellStyle name="SAPBEXaggDataEmph" xfId="981"/>
    <cellStyle name="SAPBEXaggItem" xfId="982"/>
    <cellStyle name="SAPBEXaggItem 2" xfId="983"/>
    <cellStyle name="SAPBEXaggItemX" xfId="984"/>
    <cellStyle name="SAPBEXchaText" xfId="985"/>
    <cellStyle name="SAPBEXchaText 2" xfId="986"/>
    <cellStyle name="SAPBEXexcBad7" xfId="987"/>
    <cellStyle name="SAPBEXexcBad7 2" xfId="988"/>
    <cellStyle name="SAPBEXexcBad8" xfId="989"/>
    <cellStyle name="SAPBEXexcBad8 2" xfId="990"/>
    <cellStyle name="SAPBEXexcBad9" xfId="991"/>
    <cellStyle name="SAPBEXexcBad9 2" xfId="992"/>
    <cellStyle name="SAPBEXexcCritical4" xfId="993"/>
    <cellStyle name="SAPBEXexcCritical4 2" xfId="994"/>
    <cellStyle name="SAPBEXexcCritical5" xfId="995"/>
    <cellStyle name="SAPBEXexcCritical5 2" xfId="996"/>
    <cellStyle name="SAPBEXexcCritical6" xfId="997"/>
    <cellStyle name="SAPBEXexcCritical6 2" xfId="998"/>
    <cellStyle name="SAPBEXexcGood1" xfId="999"/>
    <cellStyle name="SAPBEXexcGood1 2" xfId="1000"/>
    <cellStyle name="SAPBEXexcGood2" xfId="1001"/>
    <cellStyle name="SAPBEXexcGood2 2" xfId="1002"/>
    <cellStyle name="SAPBEXexcGood3" xfId="1003"/>
    <cellStyle name="SAPBEXexcGood3 2" xfId="1004"/>
    <cellStyle name="SAPBEXfilterDrill" xfId="1005"/>
    <cellStyle name="SAPBEXfilterDrill 2" xfId="1006"/>
    <cellStyle name="SAPBEXfilterItem" xfId="1007"/>
    <cellStyle name="SAPBEXfilterItem 2" xfId="1008"/>
    <cellStyle name="SAPBEXfilterItem 2 2" xfId="1009"/>
    <cellStyle name="SAPBEXfilterItem 2 3" xfId="1010"/>
    <cellStyle name="SAPBEXfilterItem 3" xfId="1011"/>
    <cellStyle name="SAPBEXfilterItem 4" xfId="1012"/>
    <cellStyle name="SAPBEXfilterText" xfId="1013"/>
    <cellStyle name="SAPBEXfilterText 2" xfId="1014"/>
    <cellStyle name="SAPBEXfilterText 2 2" xfId="1015"/>
    <cellStyle name="SAPBEXfilterText 2 3" xfId="1016"/>
    <cellStyle name="SAPBEXfilterText 3" xfId="1017"/>
    <cellStyle name="SAPBEXfilterText 4" xfId="1018"/>
    <cellStyle name="SAPBEXformats" xfId="1019"/>
    <cellStyle name="SAPBEXformats 2" xfId="1020"/>
    <cellStyle name="SAPBEXheaderItem" xfId="1021"/>
    <cellStyle name="SAPBEXheaderItem 2" xfId="1022"/>
    <cellStyle name="SAPBEXheaderText" xfId="1023"/>
    <cellStyle name="SAPBEXheaderText 2" xfId="1024"/>
    <cellStyle name="SAPBEXHLevel0" xfId="1025"/>
    <cellStyle name="SAPBEXHLevel0 2" xfId="1026"/>
    <cellStyle name="SAPBEXHLevel0X" xfId="1027"/>
    <cellStyle name="SAPBEXHLevel0X 2" xfId="1028"/>
    <cellStyle name="SAPBEXHLevel0X 3" xfId="1029"/>
    <cellStyle name="SAPBEXHLevel1" xfId="1030"/>
    <cellStyle name="SAPBEXHLevel1 2" xfId="1031"/>
    <cellStyle name="SAPBEXHLevel1X" xfId="1032"/>
    <cellStyle name="SAPBEXHLevel1X 2" xfId="1033"/>
    <cellStyle name="SAPBEXHLevel1X 3" xfId="1034"/>
    <cellStyle name="SAPBEXHLevel2" xfId="1035"/>
    <cellStyle name="SAPBEXHLevel2 2" xfId="1036"/>
    <cellStyle name="SAPBEXHLevel2X" xfId="1037"/>
    <cellStyle name="SAPBEXHLevel2X 2" xfId="1038"/>
    <cellStyle name="SAPBEXHLevel2X 3" xfId="1039"/>
    <cellStyle name="SAPBEXHLevel3" xfId="1040"/>
    <cellStyle name="SAPBEXHLevel3 2" xfId="1041"/>
    <cellStyle name="SAPBEXHLevel3X" xfId="1042"/>
    <cellStyle name="SAPBEXHLevel3X 2" xfId="1043"/>
    <cellStyle name="SAPBEXHLevel3X 3" xfId="1044"/>
    <cellStyle name="SAPBEXinputData" xfId="1045"/>
    <cellStyle name="SAPBEXinputData 2" xfId="1046"/>
    <cellStyle name="SAPBEXinputData 3" xfId="1047"/>
    <cellStyle name="SAPBEXItemHeader" xfId="1048"/>
    <cellStyle name="SAPBEXresData" xfId="1049"/>
    <cellStyle name="SAPBEXresDataEmph" xfId="1050"/>
    <cellStyle name="SAPBEXresItem" xfId="1051"/>
    <cellStyle name="SAPBEXresItemX" xfId="1052"/>
    <cellStyle name="SAPBEXstdData" xfId="1053"/>
    <cellStyle name="SAPBEXstdData 2" xfId="1054"/>
    <cellStyle name="SAPBEXstdDataEmph" xfId="1055"/>
    <cellStyle name="SAPBEXstdItem" xfId="1056"/>
    <cellStyle name="SAPBEXstdItem 2" xfId="1057"/>
    <cellStyle name="SAPBEXstdItemX" xfId="1058"/>
    <cellStyle name="SAPBEXtitle" xfId="1059"/>
    <cellStyle name="SAPBEXunassignedItem" xfId="1060"/>
    <cellStyle name="SAPBEXunassignedItem 2" xfId="1061"/>
    <cellStyle name="SAPBEXundefined" xfId="1062"/>
    <cellStyle name="Sheet Title" xfId="1063"/>
    <cellStyle name="STYL1 - Style1" xfId="1064"/>
    <cellStyle name="STYL1 - Style1 2" xfId="1065"/>
    <cellStyle name="STYL1 - Style1 3" xfId="1066"/>
    <cellStyle name="Table Heading" xfId="1067"/>
    <cellStyle name="Title" xfId="1068"/>
    <cellStyle name="Total" xfId="1069"/>
    <cellStyle name="Total 2" xfId="1070"/>
    <cellStyle name="Total 2 2" xfId="1071"/>
    <cellStyle name="Total 3" xfId="1072"/>
    <cellStyle name="Total 3 2" xfId="1073"/>
    <cellStyle name="Total 4" xfId="1074"/>
    <cellStyle name="Total 4 2" xfId="1075"/>
    <cellStyle name="Total 5" xfId="1076"/>
    <cellStyle name="Total 5 2" xfId="1077"/>
    <cellStyle name="Total 6" xfId="1078"/>
    <cellStyle name="Total 6 2" xfId="1079"/>
    <cellStyle name="Total 7" xfId="1080"/>
    <cellStyle name="Total 7 2" xfId="1081"/>
    <cellStyle name="Total 8" xfId="1082"/>
    <cellStyle name="Total 8 2" xfId="1083"/>
    <cellStyle name="Total 9" xfId="1084"/>
    <cellStyle name="Total 9 2" xfId="1085"/>
    <cellStyle name="Total_VSAKIS-uzsakymas nr.14B-2 priedas_Koreguoti konfiguravimo priedai" xfId="1086"/>
    <cellStyle name="Warning Text" xfId="1087"/>
    <cellStyle name="Warning Text 2" xfId="1088"/>
    <cellStyle name="Warning Text 3" xfId="1089"/>
    <cellStyle name="Warning Text 4" xfId="1090"/>
    <cellStyle name="Warning Text 5" xfId="1091"/>
    <cellStyle name="Warning Text 6" xfId="1092"/>
    <cellStyle name="Warning Text 7" xfId="1093"/>
    <cellStyle name="Warning Text 8" xfId="1094"/>
    <cellStyle name="Warning Text 9" xfId="1095"/>
    <cellStyle name="Warning Text_VSAKIS-uzsakymas nr.14B-2 priedas_Koreguoti konfiguravimo priedai" xfId="1096"/>
    <cellStyle name="Обычный_FAS_primary docs_MM_SD" xfId="10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topLeftCell="A58" zoomScaleNormal="100" zoomScaleSheetLayoutView="100" workbookViewId="0">
      <selection activeCell="A16" sqref="A16:G16"/>
    </sheetView>
  </sheetViews>
  <sheetFormatPr defaultRowHeight="12.75"/>
  <cols>
    <col min="1" max="1" width="10.5703125" style="4" customWidth="1"/>
    <col min="2" max="2" width="3.140625" style="5" customWidth="1"/>
    <col min="3" max="3" width="2.7109375" style="5" customWidth="1"/>
    <col min="4" max="4" width="59" style="5" customWidth="1"/>
    <col min="5" max="5" width="7.7109375" style="2" customWidth="1"/>
    <col min="6" max="6" width="11.85546875" style="4" customWidth="1"/>
    <col min="7" max="7" width="12.85546875" style="4" customWidth="1"/>
    <col min="8" max="8" width="5.28515625" style="4" customWidth="1"/>
    <col min="9" max="256" width="9.140625" style="4"/>
    <col min="257" max="257" width="10.5703125" style="4" customWidth="1"/>
    <col min="258" max="258" width="3.140625" style="4" customWidth="1"/>
    <col min="259" max="259" width="2.7109375" style="4" customWidth="1"/>
    <col min="260" max="260" width="59" style="4" customWidth="1"/>
    <col min="261" max="261" width="7.7109375" style="4" customWidth="1"/>
    <col min="262" max="262" width="11.85546875" style="4" customWidth="1"/>
    <col min="263" max="263" width="12.85546875" style="4" customWidth="1"/>
    <col min="264" max="264" width="5.28515625" style="4" customWidth="1"/>
    <col min="265" max="512" width="9.140625" style="4"/>
    <col min="513" max="513" width="10.5703125" style="4" customWidth="1"/>
    <col min="514" max="514" width="3.140625" style="4" customWidth="1"/>
    <col min="515" max="515" width="2.7109375" style="4" customWidth="1"/>
    <col min="516" max="516" width="59" style="4" customWidth="1"/>
    <col min="517" max="517" width="7.7109375" style="4" customWidth="1"/>
    <col min="518" max="518" width="11.85546875" style="4" customWidth="1"/>
    <col min="519" max="519" width="12.85546875" style="4" customWidth="1"/>
    <col min="520" max="520" width="5.28515625" style="4" customWidth="1"/>
    <col min="521" max="768" width="9.140625" style="4"/>
    <col min="769" max="769" width="10.5703125" style="4" customWidth="1"/>
    <col min="770" max="770" width="3.140625" style="4" customWidth="1"/>
    <col min="771" max="771" width="2.7109375" style="4" customWidth="1"/>
    <col min="772" max="772" width="59" style="4" customWidth="1"/>
    <col min="773" max="773" width="7.7109375" style="4" customWidth="1"/>
    <col min="774" max="774" width="11.85546875" style="4" customWidth="1"/>
    <col min="775" max="775" width="12.85546875" style="4" customWidth="1"/>
    <col min="776" max="776" width="5.28515625" style="4" customWidth="1"/>
    <col min="777" max="1024" width="9.140625" style="4"/>
    <col min="1025" max="1025" width="10.5703125" style="4" customWidth="1"/>
    <col min="1026" max="1026" width="3.140625" style="4" customWidth="1"/>
    <col min="1027" max="1027" width="2.7109375" style="4" customWidth="1"/>
    <col min="1028" max="1028" width="59" style="4" customWidth="1"/>
    <col min="1029" max="1029" width="7.7109375" style="4" customWidth="1"/>
    <col min="1030" max="1030" width="11.85546875" style="4" customWidth="1"/>
    <col min="1031" max="1031" width="12.85546875" style="4" customWidth="1"/>
    <col min="1032" max="1032" width="5.28515625" style="4" customWidth="1"/>
    <col min="1033" max="1280" width="9.140625" style="4"/>
    <col min="1281" max="1281" width="10.5703125" style="4" customWidth="1"/>
    <col min="1282" max="1282" width="3.140625" style="4" customWidth="1"/>
    <col min="1283" max="1283" width="2.7109375" style="4" customWidth="1"/>
    <col min="1284" max="1284" width="59" style="4" customWidth="1"/>
    <col min="1285" max="1285" width="7.7109375" style="4" customWidth="1"/>
    <col min="1286" max="1286" width="11.85546875" style="4" customWidth="1"/>
    <col min="1287" max="1287" width="12.85546875" style="4" customWidth="1"/>
    <col min="1288" max="1288" width="5.28515625" style="4" customWidth="1"/>
    <col min="1289" max="1536" width="9.140625" style="4"/>
    <col min="1537" max="1537" width="10.5703125" style="4" customWidth="1"/>
    <col min="1538" max="1538" width="3.140625" style="4" customWidth="1"/>
    <col min="1539" max="1539" width="2.7109375" style="4" customWidth="1"/>
    <col min="1540" max="1540" width="59" style="4" customWidth="1"/>
    <col min="1541" max="1541" width="7.7109375" style="4" customWidth="1"/>
    <col min="1542" max="1542" width="11.85546875" style="4" customWidth="1"/>
    <col min="1543" max="1543" width="12.85546875" style="4" customWidth="1"/>
    <col min="1544" max="1544" width="5.28515625" style="4" customWidth="1"/>
    <col min="1545" max="1792" width="9.140625" style="4"/>
    <col min="1793" max="1793" width="10.5703125" style="4" customWidth="1"/>
    <col min="1794" max="1794" width="3.140625" style="4" customWidth="1"/>
    <col min="1795" max="1795" width="2.7109375" style="4" customWidth="1"/>
    <col min="1796" max="1796" width="59" style="4" customWidth="1"/>
    <col min="1797" max="1797" width="7.7109375" style="4" customWidth="1"/>
    <col min="1798" max="1798" width="11.85546875" style="4" customWidth="1"/>
    <col min="1799" max="1799" width="12.85546875" style="4" customWidth="1"/>
    <col min="1800" max="1800" width="5.28515625" style="4" customWidth="1"/>
    <col min="1801" max="2048" width="9.140625" style="4"/>
    <col min="2049" max="2049" width="10.5703125" style="4" customWidth="1"/>
    <col min="2050" max="2050" width="3.140625" style="4" customWidth="1"/>
    <col min="2051" max="2051" width="2.7109375" style="4" customWidth="1"/>
    <col min="2052" max="2052" width="59" style="4" customWidth="1"/>
    <col min="2053" max="2053" width="7.7109375" style="4" customWidth="1"/>
    <col min="2054" max="2054" width="11.85546875" style="4" customWidth="1"/>
    <col min="2055" max="2055" width="12.85546875" style="4" customWidth="1"/>
    <col min="2056" max="2056" width="5.28515625" style="4" customWidth="1"/>
    <col min="2057" max="2304" width="9.140625" style="4"/>
    <col min="2305" max="2305" width="10.5703125" style="4" customWidth="1"/>
    <col min="2306" max="2306" width="3.140625" style="4" customWidth="1"/>
    <col min="2307" max="2307" width="2.7109375" style="4" customWidth="1"/>
    <col min="2308" max="2308" width="59" style="4" customWidth="1"/>
    <col min="2309" max="2309" width="7.7109375" style="4" customWidth="1"/>
    <col min="2310" max="2310" width="11.85546875" style="4" customWidth="1"/>
    <col min="2311" max="2311" width="12.85546875" style="4" customWidth="1"/>
    <col min="2312" max="2312" width="5.28515625" style="4" customWidth="1"/>
    <col min="2313" max="2560" width="9.140625" style="4"/>
    <col min="2561" max="2561" width="10.5703125" style="4" customWidth="1"/>
    <col min="2562" max="2562" width="3.140625" style="4" customWidth="1"/>
    <col min="2563" max="2563" width="2.7109375" style="4" customWidth="1"/>
    <col min="2564" max="2564" width="59" style="4" customWidth="1"/>
    <col min="2565" max="2565" width="7.7109375" style="4" customWidth="1"/>
    <col min="2566" max="2566" width="11.85546875" style="4" customWidth="1"/>
    <col min="2567" max="2567" width="12.85546875" style="4" customWidth="1"/>
    <col min="2568" max="2568" width="5.28515625" style="4" customWidth="1"/>
    <col min="2569" max="2816" width="9.140625" style="4"/>
    <col min="2817" max="2817" width="10.5703125" style="4" customWidth="1"/>
    <col min="2818" max="2818" width="3.140625" style="4" customWidth="1"/>
    <col min="2819" max="2819" width="2.7109375" style="4" customWidth="1"/>
    <col min="2820" max="2820" width="59" style="4" customWidth="1"/>
    <col min="2821" max="2821" width="7.7109375" style="4" customWidth="1"/>
    <col min="2822" max="2822" width="11.85546875" style="4" customWidth="1"/>
    <col min="2823" max="2823" width="12.85546875" style="4" customWidth="1"/>
    <col min="2824" max="2824" width="5.28515625" style="4" customWidth="1"/>
    <col min="2825" max="3072" width="9.140625" style="4"/>
    <col min="3073" max="3073" width="10.5703125" style="4" customWidth="1"/>
    <col min="3074" max="3074" width="3.140625" style="4" customWidth="1"/>
    <col min="3075" max="3075" width="2.7109375" style="4" customWidth="1"/>
    <col min="3076" max="3076" width="59" style="4" customWidth="1"/>
    <col min="3077" max="3077" width="7.7109375" style="4" customWidth="1"/>
    <col min="3078" max="3078" width="11.85546875" style="4" customWidth="1"/>
    <col min="3079" max="3079" width="12.85546875" style="4" customWidth="1"/>
    <col min="3080" max="3080" width="5.28515625" style="4" customWidth="1"/>
    <col min="3081" max="3328" width="9.140625" style="4"/>
    <col min="3329" max="3329" width="10.5703125" style="4" customWidth="1"/>
    <col min="3330" max="3330" width="3.140625" style="4" customWidth="1"/>
    <col min="3331" max="3331" width="2.7109375" style="4" customWidth="1"/>
    <col min="3332" max="3332" width="59" style="4" customWidth="1"/>
    <col min="3333" max="3333" width="7.7109375" style="4" customWidth="1"/>
    <col min="3334" max="3334" width="11.85546875" style="4" customWidth="1"/>
    <col min="3335" max="3335" width="12.85546875" style="4" customWidth="1"/>
    <col min="3336" max="3336" width="5.28515625" style="4" customWidth="1"/>
    <col min="3337" max="3584" width="9.140625" style="4"/>
    <col min="3585" max="3585" width="10.5703125" style="4" customWidth="1"/>
    <col min="3586" max="3586" width="3.140625" style="4" customWidth="1"/>
    <col min="3587" max="3587" width="2.7109375" style="4" customWidth="1"/>
    <col min="3588" max="3588" width="59" style="4" customWidth="1"/>
    <col min="3589" max="3589" width="7.7109375" style="4" customWidth="1"/>
    <col min="3590" max="3590" width="11.85546875" style="4" customWidth="1"/>
    <col min="3591" max="3591" width="12.85546875" style="4" customWidth="1"/>
    <col min="3592" max="3592" width="5.28515625" style="4" customWidth="1"/>
    <col min="3593" max="3840" width="9.140625" style="4"/>
    <col min="3841" max="3841" width="10.5703125" style="4" customWidth="1"/>
    <col min="3842" max="3842" width="3.140625" style="4" customWidth="1"/>
    <col min="3843" max="3843" width="2.7109375" style="4" customWidth="1"/>
    <col min="3844" max="3844" width="59" style="4" customWidth="1"/>
    <col min="3845" max="3845" width="7.7109375" style="4" customWidth="1"/>
    <col min="3846" max="3846" width="11.85546875" style="4" customWidth="1"/>
    <col min="3847" max="3847" width="12.85546875" style="4" customWidth="1"/>
    <col min="3848" max="3848" width="5.28515625" style="4" customWidth="1"/>
    <col min="3849" max="4096" width="9.140625" style="4"/>
    <col min="4097" max="4097" width="10.5703125" style="4" customWidth="1"/>
    <col min="4098" max="4098" width="3.140625" style="4" customWidth="1"/>
    <col min="4099" max="4099" width="2.7109375" style="4" customWidth="1"/>
    <col min="4100" max="4100" width="59" style="4" customWidth="1"/>
    <col min="4101" max="4101" width="7.7109375" style="4" customWidth="1"/>
    <col min="4102" max="4102" width="11.85546875" style="4" customWidth="1"/>
    <col min="4103" max="4103" width="12.85546875" style="4" customWidth="1"/>
    <col min="4104" max="4104" width="5.28515625" style="4" customWidth="1"/>
    <col min="4105" max="4352" width="9.140625" style="4"/>
    <col min="4353" max="4353" width="10.5703125" style="4" customWidth="1"/>
    <col min="4354" max="4354" width="3.140625" style="4" customWidth="1"/>
    <col min="4355" max="4355" width="2.7109375" style="4" customWidth="1"/>
    <col min="4356" max="4356" width="59" style="4" customWidth="1"/>
    <col min="4357" max="4357" width="7.7109375" style="4" customWidth="1"/>
    <col min="4358" max="4358" width="11.85546875" style="4" customWidth="1"/>
    <col min="4359" max="4359" width="12.85546875" style="4" customWidth="1"/>
    <col min="4360" max="4360" width="5.28515625" style="4" customWidth="1"/>
    <col min="4361" max="4608" width="9.140625" style="4"/>
    <col min="4609" max="4609" width="10.5703125" style="4" customWidth="1"/>
    <col min="4610" max="4610" width="3.140625" style="4" customWidth="1"/>
    <col min="4611" max="4611" width="2.7109375" style="4" customWidth="1"/>
    <col min="4612" max="4612" width="59" style="4" customWidth="1"/>
    <col min="4613" max="4613" width="7.7109375" style="4" customWidth="1"/>
    <col min="4614" max="4614" width="11.85546875" style="4" customWidth="1"/>
    <col min="4615" max="4615" width="12.85546875" style="4" customWidth="1"/>
    <col min="4616" max="4616" width="5.28515625" style="4" customWidth="1"/>
    <col min="4617" max="4864" width="9.140625" style="4"/>
    <col min="4865" max="4865" width="10.5703125" style="4" customWidth="1"/>
    <col min="4866" max="4866" width="3.140625" style="4" customWidth="1"/>
    <col min="4867" max="4867" width="2.7109375" style="4" customWidth="1"/>
    <col min="4868" max="4868" width="59" style="4" customWidth="1"/>
    <col min="4869" max="4869" width="7.7109375" style="4" customWidth="1"/>
    <col min="4870" max="4870" width="11.85546875" style="4" customWidth="1"/>
    <col min="4871" max="4871" width="12.85546875" style="4" customWidth="1"/>
    <col min="4872" max="4872" width="5.28515625" style="4" customWidth="1"/>
    <col min="4873" max="5120" width="9.140625" style="4"/>
    <col min="5121" max="5121" width="10.5703125" style="4" customWidth="1"/>
    <col min="5122" max="5122" width="3.140625" style="4" customWidth="1"/>
    <col min="5123" max="5123" width="2.7109375" style="4" customWidth="1"/>
    <col min="5124" max="5124" width="59" style="4" customWidth="1"/>
    <col min="5125" max="5125" width="7.7109375" style="4" customWidth="1"/>
    <col min="5126" max="5126" width="11.85546875" style="4" customWidth="1"/>
    <col min="5127" max="5127" width="12.85546875" style="4" customWidth="1"/>
    <col min="5128" max="5128" width="5.28515625" style="4" customWidth="1"/>
    <col min="5129" max="5376" width="9.140625" style="4"/>
    <col min="5377" max="5377" width="10.5703125" style="4" customWidth="1"/>
    <col min="5378" max="5378" width="3.140625" style="4" customWidth="1"/>
    <col min="5379" max="5379" width="2.7109375" style="4" customWidth="1"/>
    <col min="5380" max="5380" width="59" style="4" customWidth="1"/>
    <col min="5381" max="5381" width="7.7109375" style="4" customWidth="1"/>
    <col min="5382" max="5382" width="11.85546875" style="4" customWidth="1"/>
    <col min="5383" max="5383" width="12.85546875" style="4" customWidth="1"/>
    <col min="5384" max="5384" width="5.28515625" style="4" customWidth="1"/>
    <col min="5385" max="5632" width="9.140625" style="4"/>
    <col min="5633" max="5633" width="10.5703125" style="4" customWidth="1"/>
    <col min="5634" max="5634" width="3.140625" style="4" customWidth="1"/>
    <col min="5635" max="5635" width="2.7109375" style="4" customWidth="1"/>
    <col min="5636" max="5636" width="59" style="4" customWidth="1"/>
    <col min="5637" max="5637" width="7.7109375" style="4" customWidth="1"/>
    <col min="5638" max="5638" width="11.85546875" style="4" customWidth="1"/>
    <col min="5639" max="5639" width="12.85546875" style="4" customWidth="1"/>
    <col min="5640" max="5640" width="5.28515625" style="4" customWidth="1"/>
    <col min="5641" max="5888" width="9.140625" style="4"/>
    <col min="5889" max="5889" width="10.5703125" style="4" customWidth="1"/>
    <col min="5890" max="5890" width="3.140625" style="4" customWidth="1"/>
    <col min="5891" max="5891" width="2.7109375" style="4" customWidth="1"/>
    <col min="5892" max="5892" width="59" style="4" customWidth="1"/>
    <col min="5893" max="5893" width="7.7109375" style="4" customWidth="1"/>
    <col min="5894" max="5894" width="11.85546875" style="4" customWidth="1"/>
    <col min="5895" max="5895" width="12.85546875" style="4" customWidth="1"/>
    <col min="5896" max="5896" width="5.28515625" style="4" customWidth="1"/>
    <col min="5897" max="6144" width="9.140625" style="4"/>
    <col min="6145" max="6145" width="10.5703125" style="4" customWidth="1"/>
    <col min="6146" max="6146" width="3.140625" style="4" customWidth="1"/>
    <col min="6147" max="6147" width="2.7109375" style="4" customWidth="1"/>
    <col min="6148" max="6148" width="59" style="4" customWidth="1"/>
    <col min="6149" max="6149" width="7.7109375" style="4" customWidth="1"/>
    <col min="6150" max="6150" width="11.85546875" style="4" customWidth="1"/>
    <col min="6151" max="6151" width="12.85546875" style="4" customWidth="1"/>
    <col min="6152" max="6152" width="5.28515625" style="4" customWidth="1"/>
    <col min="6153" max="6400" width="9.140625" style="4"/>
    <col min="6401" max="6401" width="10.5703125" style="4" customWidth="1"/>
    <col min="6402" max="6402" width="3.140625" style="4" customWidth="1"/>
    <col min="6403" max="6403" width="2.7109375" style="4" customWidth="1"/>
    <col min="6404" max="6404" width="59" style="4" customWidth="1"/>
    <col min="6405" max="6405" width="7.7109375" style="4" customWidth="1"/>
    <col min="6406" max="6406" width="11.85546875" style="4" customWidth="1"/>
    <col min="6407" max="6407" width="12.85546875" style="4" customWidth="1"/>
    <col min="6408" max="6408" width="5.28515625" style="4" customWidth="1"/>
    <col min="6409" max="6656" width="9.140625" style="4"/>
    <col min="6657" max="6657" width="10.5703125" style="4" customWidth="1"/>
    <col min="6658" max="6658" width="3.140625" style="4" customWidth="1"/>
    <col min="6659" max="6659" width="2.7109375" style="4" customWidth="1"/>
    <col min="6660" max="6660" width="59" style="4" customWidth="1"/>
    <col min="6661" max="6661" width="7.7109375" style="4" customWidth="1"/>
    <col min="6662" max="6662" width="11.85546875" style="4" customWidth="1"/>
    <col min="6663" max="6663" width="12.85546875" style="4" customWidth="1"/>
    <col min="6664" max="6664" width="5.28515625" style="4" customWidth="1"/>
    <col min="6665" max="6912" width="9.140625" style="4"/>
    <col min="6913" max="6913" width="10.5703125" style="4" customWidth="1"/>
    <col min="6914" max="6914" width="3.140625" style="4" customWidth="1"/>
    <col min="6915" max="6915" width="2.7109375" style="4" customWidth="1"/>
    <col min="6916" max="6916" width="59" style="4" customWidth="1"/>
    <col min="6917" max="6917" width="7.7109375" style="4" customWidth="1"/>
    <col min="6918" max="6918" width="11.85546875" style="4" customWidth="1"/>
    <col min="6919" max="6919" width="12.85546875" style="4" customWidth="1"/>
    <col min="6920" max="6920" width="5.28515625" style="4" customWidth="1"/>
    <col min="6921" max="7168" width="9.140625" style="4"/>
    <col min="7169" max="7169" width="10.5703125" style="4" customWidth="1"/>
    <col min="7170" max="7170" width="3.140625" style="4" customWidth="1"/>
    <col min="7171" max="7171" width="2.7109375" style="4" customWidth="1"/>
    <col min="7172" max="7172" width="59" style="4" customWidth="1"/>
    <col min="7173" max="7173" width="7.7109375" style="4" customWidth="1"/>
    <col min="7174" max="7174" width="11.85546875" style="4" customWidth="1"/>
    <col min="7175" max="7175" width="12.85546875" style="4" customWidth="1"/>
    <col min="7176" max="7176" width="5.28515625" style="4" customWidth="1"/>
    <col min="7177" max="7424" width="9.140625" style="4"/>
    <col min="7425" max="7425" width="10.5703125" style="4" customWidth="1"/>
    <col min="7426" max="7426" width="3.140625" style="4" customWidth="1"/>
    <col min="7427" max="7427" width="2.7109375" style="4" customWidth="1"/>
    <col min="7428" max="7428" width="59" style="4" customWidth="1"/>
    <col min="7429" max="7429" width="7.7109375" style="4" customWidth="1"/>
    <col min="7430" max="7430" width="11.85546875" style="4" customWidth="1"/>
    <col min="7431" max="7431" width="12.85546875" style="4" customWidth="1"/>
    <col min="7432" max="7432" width="5.28515625" style="4" customWidth="1"/>
    <col min="7433" max="7680" width="9.140625" style="4"/>
    <col min="7681" max="7681" width="10.5703125" style="4" customWidth="1"/>
    <col min="7682" max="7682" width="3.140625" style="4" customWidth="1"/>
    <col min="7683" max="7683" width="2.7109375" style="4" customWidth="1"/>
    <col min="7684" max="7684" width="59" style="4" customWidth="1"/>
    <col min="7685" max="7685" width="7.7109375" style="4" customWidth="1"/>
    <col min="7686" max="7686" width="11.85546875" style="4" customWidth="1"/>
    <col min="7687" max="7687" width="12.85546875" style="4" customWidth="1"/>
    <col min="7688" max="7688" width="5.28515625" style="4" customWidth="1"/>
    <col min="7689" max="7936" width="9.140625" style="4"/>
    <col min="7937" max="7937" width="10.5703125" style="4" customWidth="1"/>
    <col min="7938" max="7938" width="3.140625" style="4" customWidth="1"/>
    <col min="7939" max="7939" width="2.7109375" style="4" customWidth="1"/>
    <col min="7940" max="7940" width="59" style="4" customWidth="1"/>
    <col min="7941" max="7941" width="7.7109375" style="4" customWidth="1"/>
    <col min="7942" max="7942" width="11.85546875" style="4" customWidth="1"/>
    <col min="7943" max="7943" width="12.85546875" style="4" customWidth="1"/>
    <col min="7944" max="7944" width="5.28515625" style="4" customWidth="1"/>
    <col min="7945" max="8192" width="9.140625" style="4"/>
    <col min="8193" max="8193" width="10.5703125" style="4" customWidth="1"/>
    <col min="8194" max="8194" width="3.140625" style="4" customWidth="1"/>
    <col min="8195" max="8195" width="2.7109375" style="4" customWidth="1"/>
    <col min="8196" max="8196" width="59" style="4" customWidth="1"/>
    <col min="8197" max="8197" width="7.7109375" style="4" customWidth="1"/>
    <col min="8198" max="8198" width="11.85546875" style="4" customWidth="1"/>
    <col min="8199" max="8199" width="12.85546875" style="4" customWidth="1"/>
    <col min="8200" max="8200" width="5.28515625" style="4" customWidth="1"/>
    <col min="8201" max="8448" width="9.140625" style="4"/>
    <col min="8449" max="8449" width="10.5703125" style="4" customWidth="1"/>
    <col min="8450" max="8450" width="3.140625" style="4" customWidth="1"/>
    <col min="8451" max="8451" width="2.7109375" style="4" customWidth="1"/>
    <col min="8452" max="8452" width="59" style="4" customWidth="1"/>
    <col min="8453" max="8453" width="7.7109375" style="4" customWidth="1"/>
    <col min="8454" max="8454" width="11.85546875" style="4" customWidth="1"/>
    <col min="8455" max="8455" width="12.85546875" style="4" customWidth="1"/>
    <col min="8456" max="8456" width="5.28515625" style="4" customWidth="1"/>
    <col min="8457" max="8704" width="9.140625" style="4"/>
    <col min="8705" max="8705" width="10.5703125" style="4" customWidth="1"/>
    <col min="8706" max="8706" width="3.140625" style="4" customWidth="1"/>
    <col min="8707" max="8707" width="2.7109375" style="4" customWidth="1"/>
    <col min="8708" max="8708" width="59" style="4" customWidth="1"/>
    <col min="8709" max="8709" width="7.7109375" style="4" customWidth="1"/>
    <col min="8710" max="8710" width="11.85546875" style="4" customWidth="1"/>
    <col min="8711" max="8711" width="12.85546875" style="4" customWidth="1"/>
    <col min="8712" max="8712" width="5.28515625" style="4" customWidth="1"/>
    <col min="8713" max="8960" width="9.140625" style="4"/>
    <col min="8961" max="8961" width="10.5703125" style="4" customWidth="1"/>
    <col min="8962" max="8962" width="3.140625" style="4" customWidth="1"/>
    <col min="8963" max="8963" width="2.7109375" style="4" customWidth="1"/>
    <col min="8964" max="8964" width="59" style="4" customWidth="1"/>
    <col min="8965" max="8965" width="7.7109375" style="4" customWidth="1"/>
    <col min="8966" max="8966" width="11.85546875" style="4" customWidth="1"/>
    <col min="8967" max="8967" width="12.85546875" style="4" customWidth="1"/>
    <col min="8968" max="8968" width="5.28515625" style="4" customWidth="1"/>
    <col min="8969" max="9216" width="9.140625" style="4"/>
    <col min="9217" max="9217" width="10.5703125" style="4" customWidth="1"/>
    <col min="9218" max="9218" width="3.140625" style="4" customWidth="1"/>
    <col min="9219" max="9219" width="2.7109375" style="4" customWidth="1"/>
    <col min="9220" max="9220" width="59" style="4" customWidth="1"/>
    <col min="9221" max="9221" width="7.7109375" style="4" customWidth="1"/>
    <col min="9222" max="9222" width="11.85546875" style="4" customWidth="1"/>
    <col min="9223" max="9223" width="12.85546875" style="4" customWidth="1"/>
    <col min="9224" max="9224" width="5.28515625" style="4" customWidth="1"/>
    <col min="9225" max="9472" width="9.140625" style="4"/>
    <col min="9473" max="9473" width="10.5703125" style="4" customWidth="1"/>
    <col min="9474" max="9474" width="3.140625" style="4" customWidth="1"/>
    <col min="9475" max="9475" width="2.7109375" style="4" customWidth="1"/>
    <col min="9476" max="9476" width="59" style="4" customWidth="1"/>
    <col min="9477" max="9477" width="7.7109375" style="4" customWidth="1"/>
    <col min="9478" max="9478" width="11.85546875" style="4" customWidth="1"/>
    <col min="9479" max="9479" width="12.85546875" style="4" customWidth="1"/>
    <col min="9480" max="9480" width="5.28515625" style="4" customWidth="1"/>
    <col min="9481" max="9728" width="9.140625" style="4"/>
    <col min="9729" max="9729" width="10.5703125" style="4" customWidth="1"/>
    <col min="9730" max="9730" width="3.140625" style="4" customWidth="1"/>
    <col min="9731" max="9731" width="2.7109375" style="4" customWidth="1"/>
    <col min="9732" max="9732" width="59" style="4" customWidth="1"/>
    <col min="9733" max="9733" width="7.7109375" style="4" customWidth="1"/>
    <col min="9734" max="9734" width="11.85546875" style="4" customWidth="1"/>
    <col min="9735" max="9735" width="12.85546875" style="4" customWidth="1"/>
    <col min="9736" max="9736" width="5.28515625" style="4" customWidth="1"/>
    <col min="9737" max="9984" width="9.140625" style="4"/>
    <col min="9985" max="9985" width="10.5703125" style="4" customWidth="1"/>
    <col min="9986" max="9986" width="3.140625" style="4" customWidth="1"/>
    <col min="9987" max="9987" width="2.7109375" style="4" customWidth="1"/>
    <col min="9988" max="9988" width="59" style="4" customWidth="1"/>
    <col min="9989" max="9989" width="7.7109375" style="4" customWidth="1"/>
    <col min="9990" max="9990" width="11.85546875" style="4" customWidth="1"/>
    <col min="9991" max="9991" width="12.85546875" style="4" customWidth="1"/>
    <col min="9992" max="9992" width="5.28515625" style="4" customWidth="1"/>
    <col min="9993" max="10240" width="9.140625" style="4"/>
    <col min="10241" max="10241" width="10.5703125" style="4" customWidth="1"/>
    <col min="10242" max="10242" width="3.140625" style="4" customWidth="1"/>
    <col min="10243" max="10243" width="2.7109375" style="4" customWidth="1"/>
    <col min="10244" max="10244" width="59" style="4" customWidth="1"/>
    <col min="10245" max="10245" width="7.7109375" style="4" customWidth="1"/>
    <col min="10246" max="10246" width="11.85546875" style="4" customWidth="1"/>
    <col min="10247" max="10247" width="12.85546875" style="4" customWidth="1"/>
    <col min="10248" max="10248" width="5.28515625" style="4" customWidth="1"/>
    <col min="10249" max="10496" width="9.140625" style="4"/>
    <col min="10497" max="10497" width="10.5703125" style="4" customWidth="1"/>
    <col min="10498" max="10498" width="3.140625" style="4" customWidth="1"/>
    <col min="10499" max="10499" width="2.7109375" style="4" customWidth="1"/>
    <col min="10500" max="10500" width="59" style="4" customWidth="1"/>
    <col min="10501" max="10501" width="7.7109375" style="4" customWidth="1"/>
    <col min="10502" max="10502" width="11.85546875" style="4" customWidth="1"/>
    <col min="10503" max="10503" width="12.85546875" style="4" customWidth="1"/>
    <col min="10504" max="10504" width="5.28515625" style="4" customWidth="1"/>
    <col min="10505" max="10752" width="9.140625" style="4"/>
    <col min="10753" max="10753" width="10.5703125" style="4" customWidth="1"/>
    <col min="10754" max="10754" width="3.140625" style="4" customWidth="1"/>
    <col min="10755" max="10755" width="2.7109375" style="4" customWidth="1"/>
    <col min="10756" max="10756" width="59" style="4" customWidth="1"/>
    <col min="10757" max="10757" width="7.7109375" style="4" customWidth="1"/>
    <col min="10758" max="10758" width="11.85546875" style="4" customWidth="1"/>
    <col min="10759" max="10759" width="12.85546875" style="4" customWidth="1"/>
    <col min="10760" max="10760" width="5.28515625" style="4" customWidth="1"/>
    <col min="10761" max="11008" width="9.140625" style="4"/>
    <col min="11009" max="11009" width="10.5703125" style="4" customWidth="1"/>
    <col min="11010" max="11010" width="3.140625" style="4" customWidth="1"/>
    <col min="11011" max="11011" width="2.7109375" style="4" customWidth="1"/>
    <col min="11012" max="11012" width="59" style="4" customWidth="1"/>
    <col min="11013" max="11013" width="7.7109375" style="4" customWidth="1"/>
    <col min="11014" max="11014" width="11.85546875" style="4" customWidth="1"/>
    <col min="11015" max="11015" width="12.85546875" style="4" customWidth="1"/>
    <col min="11016" max="11016" width="5.28515625" style="4" customWidth="1"/>
    <col min="11017" max="11264" width="9.140625" style="4"/>
    <col min="11265" max="11265" width="10.5703125" style="4" customWidth="1"/>
    <col min="11266" max="11266" width="3.140625" style="4" customWidth="1"/>
    <col min="11267" max="11267" width="2.7109375" style="4" customWidth="1"/>
    <col min="11268" max="11268" width="59" style="4" customWidth="1"/>
    <col min="11269" max="11269" width="7.7109375" style="4" customWidth="1"/>
    <col min="11270" max="11270" width="11.85546875" style="4" customWidth="1"/>
    <col min="11271" max="11271" width="12.85546875" style="4" customWidth="1"/>
    <col min="11272" max="11272" width="5.28515625" style="4" customWidth="1"/>
    <col min="11273" max="11520" width="9.140625" style="4"/>
    <col min="11521" max="11521" width="10.5703125" style="4" customWidth="1"/>
    <col min="11522" max="11522" width="3.140625" style="4" customWidth="1"/>
    <col min="11523" max="11523" width="2.7109375" style="4" customWidth="1"/>
    <col min="11524" max="11524" width="59" style="4" customWidth="1"/>
    <col min="11525" max="11525" width="7.7109375" style="4" customWidth="1"/>
    <col min="11526" max="11526" width="11.85546875" style="4" customWidth="1"/>
    <col min="11527" max="11527" width="12.85546875" style="4" customWidth="1"/>
    <col min="11528" max="11528" width="5.28515625" style="4" customWidth="1"/>
    <col min="11529" max="11776" width="9.140625" style="4"/>
    <col min="11777" max="11777" width="10.5703125" style="4" customWidth="1"/>
    <col min="11778" max="11778" width="3.140625" style="4" customWidth="1"/>
    <col min="11779" max="11779" width="2.7109375" style="4" customWidth="1"/>
    <col min="11780" max="11780" width="59" style="4" customWidth="1"/>
    <col min="11781" max="11781" width="7.7109375" style="4" customWidth="1"/>
    <col min="11782" max="11782" width="11.85546875" style="4" customWidth="1"/>
    <col min="11783" max="11783" width="12.85546875" style="4" customWidth="1"/>
    <col min="11784" max="11784" width="5.28515625" style="4" customWidth="1"/>
    <col min="11785" max="12032" width="9.140625" style="4"/>
    <col min="12033" max="12033" width="10.5703125" style="4" customWidth="1"/>
    <col min="12034" max="12034" width="3.140625" style="4" customWidth="1"/>
    <col min="12035" max="12035" width="2.7109375" style="4" customWidth="1"/>
    <col min="12036" max="12036" width="59" style="4" customWidth="1"/>
    <col min="12037" max="12037" width="7.7109375" style="4" customWidth="1"/>
    <col min="12038" max="12038" width="11.85546875" style="4" customWidth="1"/>
    <col min="12039" max="12039" width="12.85546875" style="4" customWidth="1"/>
    <col min="12040" max="12040" width="5.28515625" style="4" customWidth="1"/>
    <col min="12041" max="12288" width="9.140625" style="4"/>
    <col min="12289" max="12289" width="10.5703125" style="4" customWidth="1"/>
    <col min="12290" max="12290" width="3.140625" style="4" customWidth="1"/>
    <col min="12291" max="12291" width="2.7109375" style="4" customWidth="1"/>
    <col min="12292" max="12292" width="59" style="4" customWidth="1"/>
    <col min="12293" max="12293" width="7.7109375" style="4" customWidth="1"/>
    <col min="12294" max="12294" width="11.85546875" style="4" customWidth="1"/>
    <col min="12295" max="12295" width="12.85546875" style="4" customWidth="1"/>
    <col min="12296" max="12296" width="5.28515625" style="4" customWidth="1"/>
    <col min="12297" max="12544" width="9.140625" style="4"/>
    <col min="12545" max="12545" width="10.5703125" style="4" customWidth="1"/>
    <col min="12546" max="12546" width="3.140625" style="4" customWidth="1"/>
    <col min="12547" max="12547" width="2.7109375" style="4" customWidth="1"/>
    <col min="12548" max="12548" width="59" style="4" customWidth="1"/>
    <col min="12549" max="12549" width="7.7109375" style="4" customWidth="1"/>
    <col min="12550" max="12550" width="11.85546875" style="4" customWidth="1"/>
    <col min="12551" max="12551" width="12.85546875" style="4" customWidth="1"/>
    <col min="12552" max="12552" width="5.28515625" style="4" customWidth="1"/>
    <col min="12553" max="12800" width="9.140625" style="4"/>
    <col min="12801" max="12801" width="10.5703125" style="4" customWidth="1"/>
    <col min="12802" max="12802" width="3.140625" style="4" customWidth="1"/>
    <col min="12803" max="12803" width="2.7109375" style="4" customWidth="1"/>
    <col min="12804" max="12804" width="59" style="4" customWidth="1"/>
    <col min="12805" max="12805" width="7.7109375" style="4" customWidth="1"/>
    <col min="12806" max="12806" width="11.85546875" style="4" customWidth="1"/>
    <col min="12807" max="12807" width="12.85546875" style="4" customWidth="1"/>
    <col min="12808" max="12808" width="5.28515625" style="4" customWidth="1"/>
    <col min="12809" max="13056" width="9.140625" style="4"/>
    <col min="13057" max="13057" width="10.5703125" style="4" customWidth="1"/>
    <col min="13058" max="13058" width="3.140625" style="4" customWidth="1"/>
    <col min="13059" max="13059" width="2.7109375" style="4" customWidth="1"/>
    <col min="13060" max="13060" width="59" style="4" customWidth="1"/>
    <col min="13061" max="13061" width="7.7109375" style="4" customWidth="1"/>
    <col min="13062" max="13062" width="11.85546875" style="4" customWidth="1"/>
    <col min="13063" max="13063" width="12.85546875" style="4" customWidth="1"/>
    <col min="13064" max="13064" width="5.28515625" style="4" customWidth="1"/>
    <col min="13065" max="13312" width="9.140625" style="4"/>
    <col min="13313" max="13313" width="10.5703125" style="4" customWidth="1"/>
    <col min="13314" max="13314" width="3.140625" style="4" customWidth="1"/>
    <col min="13315" max="13315" width="2.7109375" style="4" customWidth="1"/>
    <col min="13316" max="13316" width="59" style="4" customWidth="1"/>
    <col min="13317" max="13317" width="7.7109375" style="4" customWidth="1"/>
    <col min="13318" max="13318" width="11.85546875" style="4" customWidth="1"/>
    <col min="13319" max="13319" width="12.85546875" style="4" customWidth="1"/>
    <col min="13320" max="13320" width="5.28515625" style="4" customWidth="1"/>
    <col min="13321" max="13568" width="9.140625" style="4"/>
    <col min="13569" max="13569" width="10.5703125" style="4" customWidth="1"/>
    <col min="13570" max="13570" width="3.140625" style="4" customWidth="1"/>
    <col min="13571" max="13571" width="2.7109375" style="4" customWidth="1"/>
    <col min="13572" max="13572" width="59" style="4" customWidth="1"/>
    <col min="13573" max="13573" width="7.7109375" style="4" customWidth="1"/>
    <col min="13574" max="13574" width="11.85546875" style="4" customWidth="1"/>
    <col min="13575" max="13575" width="12.85546875" style="4" customWidth="1"/>
    <col min="13576" max="13576" width="5.28515625" style="4" customWidth="1"/>
    <col min="13577" max="13824" width="9.140625" style="4"/>
    <col min="13825" max="13825" width="10.5703125" style="4" customWidth="1"/>
    <col min="13826" max="13826" width="3.140625" style="4" customWidth="1"/>
    <col min="13827" max="13827" width="2.7109375" style="4" customWidth="1"/>
    <col min="13828" max="13828" width="59" style="4" customWidth="1"/>
    <col min="13829" max="13829" width="7.7109375" style="4" customWidth="1"/>
    <col min="13830" max="13830" width="11.85546875" style="4" customWidth="1"/>
    <col min="13831" max="13831" width="12.85546875" style="4" customWidth="1"/>
    <col min="13832" max="13832" width="5.28515625" style="4" customWidth="1"/>
    <col min="13833" max="14080" width="9.140625" style="4"/>
    <col min="14081" max="14081" width="10.5703125" style="4" customWidth="1"/>
    <col min="14082" max="14082" width="3.140625" style="4" customWidth="1"/>
    <col min="14083" max="14083" width="2.7109375" style="4" customWidth="1"/>
    <col min="14084" max="14084" width="59" style="4" customWidth="1"/>
    <col min="14085" max="14085" width="7.7109375" style="4" customWidth="1"/>
    <col min="14086" max="14086" width="11.85546875" style="4" customWidth="1"/>
    <col min="14087" max="14087" width="12.85546875" style="4" customWidth="1"/>
    <col min="14088" max="14088" width="5.28515625" style="4" customWidth="1"/>
    <col min="14089" max="14336" width="9.140625" style="4"/>
    <col min="14337" max="14337" width="10.5703125" style="4" customWidth="1"/>
    <col min="14338" max="14338" width="3.140625" style="4" customWidth="1"/>
    <col min="14339" max="14339" width="2.7109375" style="4" customWidth="1"/>
    <col min="14340" max="14340" width="59" style="4" customWidth="1"/>
    <col min="14341" max="14341" width="7.7109375" style="4" customWidth="1"/>
    <col min="14342" max="14342" width="11.85546875" style="4" customWidth="1"/>
    <col min="14343" max="14343" width="12.85546875" style="4" customWidth="1"/>
    <col min="14344" max="14344" width="5.28515625" style="4" customWidth="1"/>
    <col min="14345" max="14592" width="9.140625" style="4"/>
    <col min="14593" max="14593" width="10.5703125" style="4" customWidth="1"/>
    <col min="14594" max="14594" width="3.140625" style="4" customWidth="1"/>
    <col min="14595" max="14595" width="2.7109375" style="4" customWidth="1"/>
    <col min="14596" max="14596" width="59" style="4" customWidth="1"/>
    <col min="14597" max="14597" width="7.7109375" style="4" customWidth="1"/>
    <col min="14598" max="14598" width="11.85546875" style="4" customWidth="1"/>
    <col min="14599" max="14599" width="12.85546875" style="4" customWidth="1"/>
    <col min="14600" max="14600" width="5.28515625" style="4" customWidth="1"/>
    <col min="14601" max="14848" width="9.140625" style="4"/>
    <col min="14849" max="14849" width="10.5703125" style="4" customWidth="1"/>
    <col min="14850" max="14850" width="3.140625" style="4" customWidth="1"/>
    <col min="14851" max="14851" width="2.7109375" style="4" customWidth="1"/>
    <col min="14852" max="14852" width="59" style="4" customWidth="1"/>
    <col min="14853" max="14853" width="7.7109375" style="4" customWidth="1"/>
    <col min="14854" max="14854" width="11.85546875" style="4" customWidth="1"/>
    <col min="14855" max="14855" width="12.85546875" style="4" customWidth="1"/>
    <col min="14856" max="14856" width="5.28515625" style="4" customWidth="1"/>
    <col min="14857" max="15104" width="9.140625" style="4"/>
    <col min="15105" max="15105" width="10.5703125" style="4" customWidth="1"/>
    <col min="15106" max="15106" width="3.140625" style="4" customWidth="1"/>
    <col min="15107" max="15107" width="2.7109375" style="4" customWidth="1"/>
    <col min="15108" max="15108" width="59" style="4" customWidth="1"/>
    <col min="15109" max="15109" width="7.7109375" style="4" customWidth="1"/>
    <col min="15110" max="15110" width="11.85546875" style="4" customWidth="1"/>
    <col min="15111" max="15111" width="12.85546875" style="4" customWidth="1"/>
    <col min="15112" max="15112" width="5.28515625" style="4" customWidth="1"/>
    <col min="15113" max="15360" width="9.140625" style="4"/>
    <col min="15361" max="15361" width="10.5703125" style="4" customWidth="1"/>
    <col min="15362" max="15362" width="3.140625" style="4" customWidth="1"/>
    <col min="15363" max="15363" width="2.7109375" style="4" customWidth="1"/>
    <col min="15364" max="15364" width="59" style="4" customWidth="1"/>
    <col min="15365" max="15365" width="7.7109375" style="4" customWidth="1"/>
    <col min="15366" max="15366" width="11.85546875" style="4" customWidth="1"/>
    <col min="15367" max="15367" width="12.85546875" style="4" customWidth="1"/>
    <col min="15368" max="15368" width="5.28515625" style="4" customWidth="1"/>
    <col min="15369" max="15616" width="9.140625" style="4"/>
    <col min="15617" max="15617" width="10.5703125" style="4" customWidth="1"/>
    <col min="15618" max="15618" width="3.140625" style="4" customWidth="1"/>
    <col min="15619" max="15619" width="2.7109375" style="4" customWidth="1"/>
    <col min="15620" max="15620" width="59" style="4" customWidth="1"/>
    <col min="15621" max="15621" width="7.7109375" style="4" customWidth="1"/>
    <col min="15622" max="15622" width="11.85546875" style="4" customWidth="1"/>
    <col min="15623" max="15623" width="12.85546875" style="4" customWidth="1"/>
    <col min="15624" max="15624" width="5.28515625" style="4" customWidth="1"/>
    <col min="15625" max="15872" width="9.140625" style="4"/>
    <col min="15873" max="15873" width="10.5703125" style="4" customWidth="1"/>
    <col min="15874" max="15874" width="3.140625" style="4" customWidth="1"/>
    <col min="15875" max="15875" width="2.7109375" style="4" customWidth="1"/>
    <col min="15876" max="15876" width="59" style="4" customWidth="1"/>
    <col min="15877" max="15877" width="7.7109375" style="4" customWidth="1"/>
    <col min="15878" max="15878" width="11.85546875" style="4" customWidth="1"/>
    <col min="15879" max="15879" width="12.85546875" style="4" customWidth="1"/>
    <col min="15880" max="15880" width="5.28515625" style="4" customWidth="1"/>
    <col min="15881" max="16128" width="9.140625" style="4"/>
    <col min="16129" max="16129" width="10.5703125" style="4" customWidth="1"/>
    <col min="16130" max="16130" width="3.140625" style="4" customWidth="1"/>
    <col min="16131" max="16131" width="2.7109375" style="4" customWidth="1"/>
    <col min="16132" max="16132" width="59" style="4" customWidth="1"/>
    <col min="16133" max="16133" width="7.7109375" style="4" customWidth="1"/>
    <col min="16134" max="16134" width="11.85546875" style="4" customWidth="1"/>
    <col min="16135" max="16135" width="12.85546875" style="4" customWidth="1"/>
    <col min="16136" max="16136" width="5.28515625" style="4" customWidth="1"/>
    <col min="16137" max="16384" width="9.140625" style="4"/>
  </cols>
  <sheetData>
    <row r="1" spans="1:7">
      <c r="A1" s="1"/>
      <c r="B1" s="2"/>
      <c r="C1" s="2"/>
      <c r="D1" s="2"/>
      <c r="E1" s="3"/>
      <c r="F1" s="1"/>
      <c r="G1" s="1"/>
    </row>
    <row r="2" spans="1:7">
      <c r="E2" s="448" t="s">
        <v>0</v>
      </c>
      <c r="F2" s="449"/>
      <c r="G2" s="449"/>
    </row>
    <row r="3" spans="1:7">
      <c r="E3" s="450" t="s">
        <v>1</v>
      </c>
      <c r="F3" s="451"/>
      <c r="G3" s="451"/>
    </row>
    <row r="5" spans="1:7">
      <c r="A5" s="433" t="s">
        <v>2</v>
      </c>
      <c r="B5" s="434"/>
      <c r="C5" s="434"/>
      <c r="D5" s="434"/>
      <c r="E5" s="434"/>
      <c r="F5" s="432"/>
      <c r="G5" s="432"/>
    </row>
    <row r="6" spans="1:7">
      <c r="A6" s="452"/>
      <c r="B6" s="452"/>
      <c r="C6" s="452"/>
      <c r="D6" s="452"/>
      <c r="E6" s="452"/>
      <c r="F6" s="452"/>
      <c r="G6" s="452"/>
    </row>
    <row r="7" spans="1:7">
      <c r="A7" s="453" t="s">
        <v>3</v>
      </c>
      <c r="B7" s="454"/>
      <c r="C7" s="454"/>
      <c r="D7" s="454"/>
      <c r="E7" s="454"/>
      <c r="F7" s="455"/>
      <c r="G7" s="455"/>
    </row>
    <row r="8" spans="1:7">
      <c r="A8" s="424" t="s">
        <v>4</v>
      </c>
      <c r="B8" s="422"/>
      <c r="C8" s="422"/>
      <c r="D8" s="422"/>
      <c r="E8" s="422"/>
      <c r="F8" s="432"/>
      <c r="G8" s="432"/>
    </row>
    <row r="9" spans="1:7" ht="12.75" customHeight="1">
      <c r="A9" s="424" t="s">
        <v>5</v>
      </c>
      <c r="B9" s="422"/>
      <c r="C9" s="422"/>
      <c r="D9" s="422"/>
      <c r="E9" s="422"/>
      <c r="F9" s="432"/>
      <c r="G9" s="432"/>
    </row>
    <row r="10" spans="1:7">
      <c r="A10" s="420" t="s">
        <v>6</v>
      </c>
      <c r="B10" s="426"/>
      <c r="C10" s="426"/>
      <c r="D10" s="426"/>
      <c r="E10" s="426"/>
      <c r="F10" s="430"/>
      <c r="G10" s="430"/>
    </row>
    <row r="11" spans="1:7">
      <c r="A11" s="430"/>
      <c r="B11" s="430"/>
      <c r="C11" s="430"/>
      <c r="D11" s="430"/>
      <c r="E11" s="430"/>
      <c r="F11" s="430"/>
      <c r="G11" s="430"/>
    </row>
    <row r="12" spans="1:7">
      <c r="A12" s="431"/>
      <c r="B12" s="432"/>
      <c r="C12" s="432"/>
      <c r="D12" s="432"/>
      <c r="E12" s="432"/>
    </row>
    <row r="13" spans="1:7">
      <c r="A13" s="433" t="s">
        <v>7</v>
      </c>
      <c r="B13" s="434"/>
      <c r="C13" s="434"/>
      <c r="D13" s="434"/>
      <c r="E13" s="434"/>
      <c r="F13" s="435"/>
      <c r="G13" s="435"/>
    </row>
    <row r="14" spans="1:7">
      <c r="A14" s="433" t="s">
        <v>8</v>
      </c>
      <c r="B14" s="434"/>
      <c r="C14" s="434"/>
      <c r="D14" s="434"/>
      <c r="E14" s="434"/>
      <c r="F14" s="435"/>
      <c r="G14" s="435"/>
    </row>
    <row r="15" spans="1:7">
      <c r="A15" s="6"/>
      <c r="B15" s="7"/>
      <c r="C15" s="7"/>
      <c r="D15" s="7"/>
      <c r="E15" s="7"/>
      <c r="F15" s="8"/>
      <c r="G15" s="8"/>
    </row>
    <row r="16" spans="1:7">
      <c r="A16" s="436" t="s">
        <v>697</v>
      </c>
      <c r="B16" s="437"/>
      <c r="C16" s="437"/>
      <c r="D16" s="437"/>
      <c r="E16" s="437"/>
      <c r="F16" s="438"/>
      <c r="G16" s="438"/>
    </row>
    <row r="17" spans="1:7">
      <c r="A17" s="424" t="s">
        <v>9</v>
      </c>
      <c r="B17" s="424"/>
      <c r="C17" s="424"/>
      <c r="D17" s="424"/>
      <c r="E17" s="424"/>
      <c r="F17" s="439"/>
      <c r="G17" s="439"/>
    </row>
    <row r="18" spans="1:7" ht="12.75" customHeight="1">
      <c r="A18" s="6"/>
      <c r="B18" s="9"/>
      <c r="C18" s="9"/>
      <c r="D18" s="440" t="s">
        <v>10</v>
      </c>
      <c r="E18" s="440"/>
      <c r="F18" s="440"/>
      <c r="G18" s="440"/>
    </row>
    <row r="19" spans="1:7" ht="67.5" customHeight="1">
      <c r="A19" s="10" t="s">
        <v>11</v>
      </c>
      <c r="B19" s="441" t="s">
        <v>12</v>
      </c>
      <c r="C19" s="442"/>
      <c r="D19" s="443"/>
      <c r="E19" s="11" t="s">
        <v>13</v>
      </c>
      <c r="F19" s="12" t="s">
        <v>14</v>
      </c>
      <c r="G19" s="12" t="s">
        <v>15</v>
      </c>
    </row>
    <row r="20" spans="1:7" s="5" customFormat="1" ht="12.75" customHeight="1">
      <c r="A20" s="12" t="s">
        <v>16</v>
      </c>
      <c r="B20" s="13" t="s">
        <v>17</v>
      </c>
      <c r="C20" s="14"/>
      <c r="D20" s="15"/>
      <c r="E20" s="16"/>
      <c r="F20" s="17">
        <f>SUM(F21,F27,F38,F39)</f>
        <v>35022.76</v>
      </c>
      <c r="G20" s="17">
        <f>SUM(G21,G27,G38,G39)</f>
        <v>38448.890000000007</v>
      </c>
    </row>
    <row r="21" spans="1:7" s="5" customFormat="1" ht="12.75" customHeight="1">
      <c r="A21" s="18" t="s">
        <v>18</v>
      </c>
      <c r="B21" s="19" t="s">
        <v>19</v>
      </c>
      <c r="C21" s="20"/>
      <c r="D21" s="21"/>
      <c r="E21" s="16">
        <v>112</v>
      </c>
      <c r="F21" s="22">
        <f>SUM(F22:F26)</f>
        <v>0</v>
      </c>
      <c r="G21" s="22">
        <f>SUM(G22:G26)</f>
        <v>0</v>
      </c>
    </row>
    <row r="22" spans="1:7" s="5" customFormat="1" ht="12.75" customHeight="1">
      <c r="A22" s="16" t="s">
        <v>20</v>
      </c>
      <c r="B22" s="23"/>
      <c r="C22" s="24" t="s">
        <v>21</v>
      </c>
      <c r="D22" s="25"/>
      <c r="E22" s="26"/>
      <c r="F22" s="22"/>
      <c r="G22" s="22"/>
    </row>
    <row r="23" spans="1:7" s="5" customFormat="1" ht="12.75" customHeight="1">
      <c r="A23" s="16" t="s">
        <v>22</v>
      </c>
      <c r="B23" s="23"/>
      <c r="C23" s="24" t="s">
        <v>23</v>
      </c>
      <c r="D23" s="27"/>
      <c r="E23" s="28"/>
      <c r="F23" s="22"/>
      <c r="G23" s="22"/>
    </row>
    <row r="24" spans="1:7" s="5" customFormat="1" ht="12.75" customHeight="1">
      <c r="A24" s="16" t="s">
        <v>24</v>
      </c>
      <c r="B24" s="23"/>
      <c r="C24" s="24" t="s">
        <v>25</v>
      </c>
      <c r="D24" s="27"/>
      <c r="E24" s="28"/>
      <c r="F24" s="22"/>
      <c r="G24" s="22"/>
    </row>
    <row r="25" spans="1:7" s="5" customFormat="1" ht="12.75" customHeight="1">
      <c r="A25" s="16" t="s">
        <v>26</v>
      </c>
      <c r="B25" s="23"/>
      <c r="C25" s="24" t="s">
        <v>27</v>
      </c>
      <c r="D25" s="27"/>
      <c r="E25" s="18"/>
      <c r="F25" s="22"/>
      <c r="G25" s="22"/>
    </row>
    <row r="26" spans="1:7" s="5" customFormat="1" ht="12.75" customHeight="1">
      <c r="A26" s="29" t="s">
        <v>28</v>
      </c>
      <c r="B26" s="23"/>
      <c r="C26" s="30" t="s">
        <v>29</v>
      </c>
      <c r="D26" s="25"/>
      <c r="E26" s="18"/>
      <c r="F26" s="22"/>
      <c r="G26" s="22"/>
    </row>
    <row r="27" spans="1:7" s="5" customFormat="1" ht="12.75" customHeight="1">
      <c r="A27" s="31" t="s">
        <v>30</v>
      </c>
      <c r="B27" s="32" t="s">
        <v>31</v>
      </c>
      <c r="C27" s="33"/>
      <c r="D27" s="34"/>
      <c r="E27" s="18">
        <v>114</v>
      </c>
      <c r="F27" s="22">
        <f>SUM(F28:F37)</f>
        <v>35022.76</v>
      </c>
      <c r="G27" s="22">
        <f>SUM(G28:G37)</f>
        <v>38448.890000000007</v>
      </c>
    </row>
    <row r="28" spans="1:7" s="5" customFormat="1" ht="12.75" customHeight="1">
      <c r="A28" s="16" t="s">
        <v>32</v>
      </c>
      <c r="B28" s="23"/>
      <c r="C28" s="24" t="s">
        <v>33</v>
      </c>
      <c r="D28" s="27"/>
      <c r="E28" s="18"/>
      <c r="F28" s="22"/>
      <c r="G28" s="22"/>
    </row>
    <row r="29" spans="1:7" s="5" customFormat="1" ht="12.75" customHeight="1">
      <c r="A29" s="16" t="s">
        <v>34</v>
      </c>
      <c r="B29" s="23"/>
      <c r="C29" s="24" t="s">
        <v>35</v>
      </c>
      <c r="D29" s="27"/>
      <c r="E29" s="18"/>
      <c r="F29" s="22"/>
      <c r="G29" s="22"/>
    </row>
    <row r="30" spans="1:7" s="5" customFormat="1" ht="12.75" customHeight="1">
      <c r="A30" s="16" t="s">
        <v>36</v>
      </c>
      <c r="B30" s="23"/>
      <c r="C30" s="24" t="s">
        <v>37</v>
      </c>
      <c r="D30" s="27"/>
      <c r="E30" s="18"/>
      <c r="F30" s="22"/>
      <c r="G30" s="22"/>
    </row>
    <row r="31" spans="1:7" s="5" customFormat="1" ht="12.75" customHeight="1">
      <c r="A31" s="16" t="s">
        <v>38</v>
      </c>
      <c r="B31" s="23"/>
      <c r="C31" s="24" t="s">
        <v>39</v>
      </c>
      <c r="D31" s="27"/>
      <c r="E31" s="18"/>
      <c r="F31" s="22"/>
      <c r="G31" s="22"/>
    </row>
    <row r="32" spans="1:7" s="5" customFormat="1" ht="12.75" customHeight="1">
      <c r="A32" s="16" t="s">
        <v>40</v>
      </c>
      <c r="B32" s="23"/>
      <c r="C32" s="24" t="s">
        <v>41</v>
      </c>
      <c r="D32" s="27"/>
      <c r="E32" s="18">
        <v>114</v>
      </c>
      <c r="F32" s="22">
        <v>11943.32</v>
      </c>
      <c r="G32" s="22">
        <v>8850.36</v>
      </c>
    </row>
    <row r="33" spans="1:7" s="5" customFormat="1" ht="12.75" customHeight="1">
      <c r="A33" s="16" t="s">
        <v>42</v>
      </c>
      <c r="B33" s="23"/>
      <c r="C33" s="24" t="s">
        <v>43</v>
      </c>
      <c r="D33" s="27"/>
      <c r="E33" s="18">
        <v>114</v>
      </c>
      <c r="F33" s="22">
        <v>15021.27</v>
      </c>
      <c r="G33" s="22">
        <v>26861.77</v>
      </c>
    </row>
    <row r="34" spans="1:7" s="5" customFormat="1" ht="12.75" customHeight="1">
      <c r="A34" s="16" t="s">
        <v>44</v>
      </c>
      <c r="B34" s="23"/>
      <c r="C34" s="24" t="s">
        <v>45</v>
      </c>
      <c r="D34" s="27"/>
      <c r="E34" s="18"/>
      <c r="F34" s="22"/>
      <c r="G34" s="22"/>
    </row>
    <row r="35" spans="1:7" s="5" customFormat="1" ht="12.75" customHeight="1">
      <c r="A35" s="16" t="s">
        <v>46</v>
      </c>
      <c r="B35" s="23"/>
      <c r="C35" s="24" t="s">
        <v>47</v>
      </c>
      <c r="D35" s="27"/>
      <c r="E35" s="18">
        <v>114</v>
      </c>
      <c r="F35" s="22">
        <v>3098.14</v>
      </c>
      <c r="G35" s="22">
        <v>2118.86</v>
      </c>
    </row>
    <row r="36" spans="1:7" s="5" customFormat="1" ht="12.75" customHeight="1">
      <c r="A36" s="16" t="s">
        <v>48</v>
      </c>
      <c r="B36" s="35"/>
      <c r="C36" s="36" t="s">
        <v>49</v>
      </c>
      <c r="D36" s="37"/>
      <c r="E36" s="18">
        <v>114</v>
      </c>
      <c r="F36" s="22">
        <v>4960.03</v>
      </c>
      <c r="G36" s="22">
        <v>617.9</v>
      </c>
    </row>
    <row r="37" spans="1:7" s="5" customFormat="1" ht="12.75" customHeight="1">
      <c r="A37" s="16" t="s">
        <v>50</v>
      </c>
      <c r="B37" s="23"/>
      <c r="C37" s="24" t="s">
        <v>51</v>
      </c>
      <c r="D37" s="27"/>
      <c r="E37" s="18"/>
      <c r="F37" s="22"/>
      <c r="G37" s="22"/>
    </row>
    <row r="38" spans="1:7" s="5" customFormat="1" ht="12.75" customHeight="1">
      <c r="A38" s="18" t="s">
        <v>52</v>
      </c>
      <c r="B38" s="38" t="s">
        <v>53</v>
      </c>
      <c r="C38" s="38"/>
      <c r="D38" s="39"/>
      <c r="E38" s="18"/>
      <c r="F38" s="22"/>
      <c r="G38" s="22"/>
    </row>
    <row r="39" spans="1:7" s="5" customFormat="1" ht="12.75" customHeight="1">
      <c r="A39" s="18" t="s">
        <v>54</v>
      </c>
      <c r="B39" s="38" t="s">
        <v>55</v>
      </c>
      <c r="C39" s="38"/>
      <c r="D39" s="39"/>
      <c r="E39" s="18"/>
      <c r="F39" s="22"/>
      <c r="G39" s="22"/>
    </row>
    <row r="40" spans="1:7" s="5" customFormat="1" ht="12.75" customHeight="1">
      <c r="A40" s="12" t="s">
        <v>56</v>
      </c>
      <c r="B40" s="13" t="s">
        <v>57</v>
      </c>
      <c r="C40" s="14"/>
      <c r="D40" s="15"/>
      <c r="E40" s="18"/>
      <c r="F40" s="22"/>
      <c r="G40" s="22"/>
    </row>
    <row r="41" spans="1:7" s="5" customFormat="1" ht="12.75" customHeight="1">
      <c r="A41" s="10" t="s">
        <v>58</v>
      </c>
      <c r="B41" s="40" t="s">
        <v>59</v>
      </c>
      <c r="C41" s="41"/>
      <c r="D41" s="42"/>
      <c r="E41" s="18"/>
      <c r="F41" s="17">
        <f>SUM(F42,F48,F49,F56,F57)</f>
        <v>28418.21</v>
      </c>
      <c r="G41" s="17">
        <f>SUM(G42,G48,G49,G56,G57)</f>
        <v>32521.409999999996</v>
      </c>
    </row>
    <row r="42" spans="1:7" s="5" customFormat="1" ht="12.75" customHeight="1">
      <c r="A42" s="43" t="s">
        <v>18</v>
      </c>
      <c r="B42" s="44" t="s">
        <v>60</v>
      </c>
      <c r="C42" s="45"/>
      <c r="D42" s="46"/>
      <c r="E42" s="18">
        <v>117</v>
      </c>
      <c r="F42" s="22">
        <f>SUM(F43:F47)</f>
        <v>9313.73</v>
      </c>
      <c r="G42" s="22">
        <f>SUM(G43:G47)</f>
        <v>7526.33</v>
      </c>
    </row>
    <row r="43" spans="1:7" s="5" customFormat="1" ht="12.75" customHeight="1">
      <c r="A43" s="47" t="s">
        <v>20</v>
      </c>
      <c r="B43" s="35"/>
      <c r="C43" s="36" t="s">
        <v>61</v>
      </c>
      <c r="D43" s="37"/>
      <c r="E43" s="18"/>
      <c r="F43" s="22"/>
      <c r="G43" s="22"/>
    </row>
    <row r="44" spans="1:7" s="5" customFormat="1" ht="12.75" customHeight="1">
      <c r="A44" s="47" t="s">
        <v>22</v>
      </c>
      <c r="B44" s="35"/>
      <c r="C44" s="36" t="s">
        <v>62</v>
      </c>
      <c r="D44" s="37"/>
      <c r="E44" s="18">
        <v>117</v>
      </c>
      <c r="F44" s="22">
        <v>9313.73</v>
      </c>
      <c r="G44" s="22">
        <v>7526.33</v>
      </c>
    </row>
    <row r="45" spans="1:7" s="5" customFormat="1">
      <c r="A45" s="47" t="s">
        <v>24</v>
      </c>
      <c r="B45" s="35"/>
      <c r="C45" s="36" t="s">
        <v>63</v>
      </c>
      <c r="D45" s="37"/>
      <c r="E45" s="18"/>
      <c r="F45" s="22"/>
      <c r="G45" s="22"/>
    </row>
    <row r="46" spans="1:7" s="5" customFormat="1">
      <c r="A46" s="47" t="s">
        <v>26</v>
      </c>
      <c r="B46" s="35"/>
      <c r="C46" s="36" t="s">
        <v>64</v>
      </c>
      <c r="D46" s="37"/>
      <c r="E46" s="18"/>
      <c r="F46" s="22"/>
      <c r="G46" s="22"/>
    </row>
    <row r="47" spans="1:7" s="5" customFormat="1" ht="12.75" customHeight="1">
      <c r="A47" s="47" t="s">
        <v>28</v>
      </c>
      <c r="B47" s="41"/>
      <c r="C47" s="444" t="s">
        <v>65</v>
      </c>
      <c r="D47" s="429"/>
      <c r="E47" s="18"/>
      <c r="F47" s="22"/>
      <c r="G47" s="22"/>
    </row>
    <row r="48" spans="1:7" s="5" customFormat="1" ht="12.75" customHeight="1">
      <c r="A48" s="43" t="s">
        <v>30</v>
      </c>
      <c r="B48" s="48" t="s">
        <v>66</v>
      </c>
      <c r="C48" s="49"/>
      <c r="D48" s="50"/>
      <c r="E48" s="18">
        <v>118</v>
      </c>
      <c r="F48" s="22">
        <v>1274.5</v>
      </c>
      <c r="G48" s="22">
        <v>1074.6099999999999</v>
      </c>
    </row>
    <row r="49" spans="1:7" s="5" customFormat="1" ht="12.75" customHeight="1">
      <c r="A49" s="43" t="s">
        <v>52</v>
      </c>
      <c r="B49" s="44" t="s">
        <v>67</v>
      </c>
      <c r="C49" s="45"/>
      <c r="D49" s="46"/>
      <c r="E49" s="18">
        <v>119</v>
      </c>
      <c r="F49" s="22">
        <f>SUM(F50:F55)</f>
        <v>16044.689999999999</v>
      </c>
      <c r="G49" s="22">
        <f>SUM(G50:G55)</f>
        <v>22861.55</v>
      </c>
    </row>
    <row r="50" spans="1:7" s="5" customFormat="1" ht="12.75" customHeight="1">
      <c r="A50" s="47" t="s">
        <v>68</v>
      </c>
      <c r="B50" s="45"/>
      <c r="C50" s="51" t="s">
        <v>69</v>
      </c>
      <c r="D50" s="52"/>
      <c r="E50" s="18"/>
      <c r="F50" s="22"/>
      <c r="G50" s="22"/>
    </row>
    <row r="51" spans="1:7" s="5" customFormat="1" ht="12.75" customHeight="1">
      <c r="A51" s="53" t="s">
        <v>70</v>
      </c>
      <c r="B51" s="35"/>
      <c r="C51" s="36" t="s">
        <v>71</v>
      </c>
      <c r="D51" s="54"/>
      <c r="E51" s="18"/>
      <c r="F51" s="22"/>
      <c r="G51" s="22"/>
    </row>
    <row r="52" spans="1:7" s="5" customFormat="1" ht="12.75" customHeight="1">
      <c r="A52" s="47" t="s">
        <v>72</v>
      </c>
      <c r="B52" s="35"/>
      <c r="C52" s="36" t="s">
        <v>73</v>
      </c>
      <c r="D52" s="37"/>
      <c r="E52" s="18"/>
      <c r="F52" s="22"/>
      <c r="G52" s="22"/>
    </row>
    <row r="53" spans="1:7" s="5" customFormat="1" ht="12.75" customHeight="1">
      <c r="A53" s="47" t="s">
        <v>74</v>
      </c>
      <c r="B53" s="35"/>
      <c r="C53" s="444" t="s">
        <v>75</v>
      </c>
      <c r="D53" s="429"/>
      <c r="E53" s="18"/>
      <c r="F53" s="22"/>
      <c r="G53" s="22"/>
    </row>
    <row r="54" spans="1:7" s="5" customFormat="1" ht="12.75" customHeight="1">
      <c r="A54" s="47" t="s">
        <v>76</v>
      </c>
      <c r="B54" s="35"/>
      <c r="C54" s="36" t="s">
        <v>77</v>
      </c>
      <c r="D54" s="37"/>
      <c r="E54" s="18">
        <v>119</v>
      </c>
      <c r="F54" s="22">
        <v>15646.05</v>
      </c>
      <c r="G54" s="22">
        <v>22861.55</v>
      </c>
    </row>
    <row r="55" spans="1:7" s="5" customFormat="1" ht="12.75" customHeight="1">
      <c r="A55" s="47" t="s">
        <v>78</v>
      </c>
      <c r="B55" s="35"/>
      <c r="C55" s="36" t="s">
        <v>79</v>
      </c>
      <c r="D55" s="37"/>
      <c r="E55" s="18">
        <v>119</v>
      </c>
      <c r="F55" s="22">
        <v>398.64</v>
      </c>
      <c r="G55" s="22"/>
    </row>
    <row r="56" spans="1:7" s="5" customFormat="1" ht="12.75" customHeight="1">
      <c r="A56" s="43" t="s">
        <v>54</v>
      </c>
      <c r="B56" s="56" t="s">
        <v>80</v>
      </c>
      <c r="C56" s="56"/>
      <c r="D56" s="57"/>
      <c r="E56" s="18"/>
      <c r="F56" s="22"/>
      <c r="G56" s="22"/>
    </row>
    <row r="57" spans="1:7" s="5" customFormat="1" ht="12.75" customHeight="1">
      <c r="A57" s="43" t="s">
        <v>81</v>
      </c>
      <c r="B57" s="56" t="s">
        <v>82</v>
      </c>
      <c r="C57" s="56"/>
      <c r="D57" s="57"/>
      <c r="E57" s="18">
        <v>120</v>
      </c>
      <c r="F57" s="22">
        <v>1785.29</v>
      </c>
      <c r="G57" s="22">
        <v>1058.92</v>
      </c>
    </row>
    <row r="58" spans="1:7" s="5" customFormat="1" ht="12.75" customHeight="1">
      <c r="A58" s="18"/>
      <c r="B58" s="32" t="s">
        <v>83</v>
      </c>
      <c r="C58" s="33"/>
      <c r="D58" s="34"/>
      <c r="E58" s="18"/>
      <c r="F58" s="22">
        <f>SUM(F20,F40,F41)</f>
        <v>63440.97</v>
      </c>
      <c r="G58" s="22">
        <f>SUM(G20,G40,G41)</f>
        <v>70970.3</v>
      </c>
    </row>
    <row r="59" spans="1:7" s="5" customFormat="1" ht="12.75" customHeight="1">
      <c r="A59" s="12" t="s">
        <v>84</v>
      </c>
      <c r="B59" s="13" t="s">
        <v>85</v>
      </c>
      <c r="C59" s="13"/>
      <c r="D59" s="58"/>
      <c r="E59" s="18">
        <v>121</v>
      </c>
      <c r="F59" s="17">
        <f>SUM(F60:F63)</f>
        <v>47794.92</v>
      </c>
      <c r="G59" s="17">
        <f>SUM(G60:G63)</f>
        <v>48108.75</v>
      </c>
    </row>
    <row r="60" spans="1:7" s="5" customFormat="1" ht="12.75" customHeight="1">
      <c r="A60" s="18" t="s">
        <v>18</v>
      </c>
      <c r="B60" s="38" t="s">
        <v>86</v>
      </c>
      <c r="C60" s="38"/>
      <c r="D60" s="39"/>
      <c r="E60" s="18">
        <v>121</v>
      </c>
      <c r="F60" s="22">
        <v>44862.15</v>
      </c>
      <c r="G60" s="22">
        <v>41686.15</v>
      </c>
    </row>
    <row r="61" spans="1:7" s="5" customFormat="1" ht="12.75" customHeight="1">
      <c r="A61" s="31" t="s">
        <v>30</v>
      </c>
      <c r="B61" s="32" t="s">
        <v>87</v>
      </c>
      <c r="C61" s="33"/>
      <c r="D61" s="34"/>
      <c r="E61" s="18"/>
      <c r="F61" s="22">
        <v>-1.1368683772161603E-13</v>
      </c>
      <c r="G61" s="22"/>
    </row>
    <row r="62" spans="1:7" s="5" customFormat="1" ht="12.75" customHeight="1">
      <c r="A62" s="18" t="s">
        <v>52</v>
      </c>
      <c r="B62" s="445" t="s">
        <v>88</v>
      </c>
      <c r="C62" s="446"/>
      <c r="D62" s="447"/>
      <c r="E62" s="18"/>
      <c r="F62" s="22"/>
      <c r="G62" s="22"/>
    </row>
    <row r="63" spans="1:7" s="5" customFormat="1" ht="12.75" customHeight="1">
      <c r="A63" s="18" t="s">
        <v>89</v>
      </c>
      <c r="B63" s="38" t="s">
        <v>90</v>
      </c>
      <c r="C63" s="23"/>
      <c r="D63" s="59"/>
      <c r="E63" s="18">
        <v>121</v>
      </c>
      <c r="F63" s="22">
        <v>2932.77</v>
      </c>
      <c r="G63" s="22">
        <v>6422.6</v>
      </c>
    </row>
    <row r="64" spans="1:7" s="5" customFormat="1" ht="12.75" customHeight="1">
      <c r="A64" s="12" t="s">
        <v>91</v>
      </c>
      <c r="B64" s="13" t="s">
        <v>92</v>
      </c>
      <c r="C64" s="14"/>
      <c r="D64" s="15"/>
      <c r="E64" s="18"/>
      <c r="F64" s="17">
        <f>SUM(F65,F69)</f>
        <v>15646.05</v>
      </c>
      <c r="G64" s="17">
        <f>SUM(G65,G69)</f>
        <v>22861.55</v>
      </c>
    </row>
    <row r="65" spans="1:7" s="5" customFormat="1" ht="12.75" customHeight="1">
      <c r="A65" s="18" t="s">
        <v>18</v>
      </c>
      <c r="B65" s="19" t="s">
        <v>93</v>
      </c>
      <c r="C65" s="60"/>
      <c r="D65" s="61"/>
      <c r="E65" s="18"/>
      <c r="F65" s="22">
        <f>SUM(F66:F68)</f>
        <v>0</v>
      </c>
      <c r="G65" s="22">
        <f>SUM(G66:G68)</f>
        <v>0</v>
      </c>
    </row>
    <row r="66" spans="1:7" s="5" customFormat="1">
      <c r="A66" s="16" t="s">
        <v>20</v>
      </c>
      <c r="B66" s="62"/>
      <c r="C66" s="24" t="s">
        <v>94</v>
      </c>
      <c r="D66" s="63"/>
      <c r="E66" s="18"/>
      <c r="F66" s="22"/>
      <c r="G66" s="22"/>
    </row>
    <row r="67" spans="1:7" s="5" customFormat="1" ht="12.75" customHeight="1">
      <c r="A67" s="16" t="s">
        <v>22</v>
      </c>
      <c r="B67" s="23"/>
      <c r="C67" s="24" t="s">
        <v>95</v>
      </c>
      <c r="D67" s="27"/>
      <c r="E67" s="18"/>
      <c r="F67" s="22"/>
      <c r="G67" s="22"/>
    </row>
    <row r="68" spans="1:7" s="5" customFormat="1" ht="12.75" customHeight="1">
      <c r="A68" s="16" t="s">
        <v>96</v>
      </c>
      <c r="B68" s="23"/>
      <c r="C68" s="24" t="s">
        <v>97</v>
      </c>
      <c r="D68" s="27"/>
      <c r="E68" s="18"/>
      <c r="F68" s="22"/>
      <c r="G68" s="22"/>
    </row>
    <row r="69" spans="1:7" s="67" customFormat="1" ht="12.75" customHeight="1">
      <c r="A69" s="43" t="s">
        <v>30</v>
      </c>
      <c r="B69" s="64" t="s">
        <v>98</v>
      </c>
      <c r="C69" s="65"/>
      <c r="D69" s="66"/>
      <c r="E69" s="18">
        <v>122</v>
      </c>
      <c r="F69" s="22">
        <f>SUM(F70:F75,F78:F83)</f>
        <v>15646.05</v>
      </c>
      <c r="G69" s="22">
        <f>SUM(G70:G75,G78:G83)</f>
        <v>22861.55</v>
      </c>
    </row>
    <row r="70" spans="1:7" s="5" customFormat="1" ht="12.75" customHeight="1">
      <c r="A70" s="16" t="s">
        <v>32</v>
      </c>
      <c r="B70" s="23"/>
      <c r="C70" s="24" t="s">
        <v>99</v>
      </c>
      <c r="D70" s="25"/>
      <c r="E70" s="18"/>
      <c r="F70" s="22"/>
      <c r="G70" s="22"/>
    </row>
    <row r="71" spans="1:7" s="5" customFormat="1" ht="12.75" customHeight="1">
      <c r="A71" s="16" t="s">
        <v>34</v>
      </c>
      <c r="B71" s="62"/>
      <c r="C71" s="24" t="s">
        <v>100</v>
      </c>
      <c r="D71" s="63"/>
      <c r="E71" s="18"/>
      <c r="F71" s="22"/>
      <c r="G71" s="22"/>
    </row>
    <row r="72" spans="1:7" s="5" customFormat="1">
      <c r="A72" s="16" t="s">
        <v>36</v>
      </c>
      <c r="B72" s="62"/>
      <c r="C72" s="24" t="s">
        <v>101</v>
      </c>
      <c r="D72" s="63"/>
      <c r="E72" s="18"/>
      <c r="F72" s="22"/>
      <c r="G72" s="22"/>
    </row>
    <row r="73" spans="1:7" s="5" customFormat="1">
      <c r="A73" s="68" t="s">
        <v>38</v>
      </c>
      <c r="B73" s="45"/>
      <c r="C73" s="69" t="s">
        <v>102</v>
      </c>
      <c r="D73" s="52"/>
      <c r="E73" s="18"/>
      <c r="F73" s="22"/>
      <c r="G73" s="22"/>
    </row>
    <row r="74" spans="1:7" s="5" customFormat="1">
      <c r="A74" s="18" t="s">
        <v>40</v>
      </c>
      <c r="B74" s="30"/>
      <c r="C74" s="30" t="s">
        <v>103</v>
      </c>
      <c r="D74" s="25"/>
      <c r="E74" s="18"/>
      <c r="F74" s="22"/>
      <c r="G74" s="22"/>
    </row>
    <row r="75" spans="1:7" s="5" customFormat="1" ht="12.75" customHeight="1">
      <c r="A75" s="70" t="s">
        <v>42</v>
      </c>
      <c r="B75" s="65"/>
      <c r="C75" s="71" t="s">
        <v>104</v>
      </c>
      <c r="D75" s="72"/>
      <c r="E75" s="18"/>
      <c r="F75" s="22">
        <f>SUM(F76,F77)</f>
        <v>0</v>
      </c>
      <c r="G75" s="22">
        <f>SUM(G76,G77)</f>
        <v>0</v>
      </c>
    </row>
    <row r="76" spans="1:7" s="5" customFormat="1" ht="12.75" customHeight="1">
      <c r="A76" s="47" t="s">
        <v>105</v>
      </c>
      <c r="B76" s="35"/>
      <c r="C76" s="54"/>
      <c r="D76" s="37" t="s">
        <v>106</v>
      </c>
      <c r="E76" s="18"/>
      <c r="F76" s="22"/>
      <c r="G76" s="22"/>
    </row>
    <row r="77" spans="1:7" s="5" customFormat="1" ht="12.75" customHeight="1">
      <c r="A77" s="47" t="s">
        <v>107</v>
      </c>
      <c r="B77" s="35"/>
      <c r="C77" s="54"/>
      <c r="D77" s="37" t="s">
        <v>108</v>
      </c>
      <c r="E77" s="18"/>
      <c r="F77" s="22"/>
      <c r="G77" s="22"/>
    </row>
    <row r="78" spans="1:7" s="5" customFormat="1" ht="12.75" customHeight="1">
      <c r="A78" s="47" t="s">
        <v>44</v>
      </c>
      <c r="B78" s="49"/>
      <c r="C78" s="73" t="s">
        <v>109</v>
      </c>
      <c r="D78" s="74"/>
      <c r="E78" s="18"/>
      <c r="F78" s="22"/>
      <c r="G78" s="22"/>
    </row>
    <row r="79" spans="1:7" s="5" customFormat="1" ht="12.75" customHeight="1">
      <c r="A79" s="47" t="s">
        <v>46</v>
      </c>
      <c r="B79" s="75"/>
      <c r="C79" s="36" t="s">
        <v>110</v>
      </c>
      <c r="D79" s="76"/>
      <c r="E79" s="18"/>
      <c r="F79" s="22"/>
      <c r="G79" s="22"/>
    </row>
    <row r="80" spans="1:7" s="5" customFormat="1" ht="12.75" customHeight="1">
      <c r="A80" s="47" t="s">
        <v>48</v>
      </c>
      <c r="B80" s="23"/>
      <c r="C80" s="24" t="s">
        <v>111</v>
      </c>
      <c r="D80" s="27"/>
      <c r="E80" s="18"/>
      <c r="F80" s="22"/>
      <c r="G80" s="22"/>
    </row>
    <row r="81" spans="1:7" s="5" customFormat="1" ht="12.75" customHeight="1">
      <c r="A81" s="47" t="s">
        <v>50</v>
      </c>
      <c r="B81" s="23"/>
      <c r="C81" s="24" t="s">
        <v>112</v>
      </c>
      <c r="D81" s="27"/>
      <c r="E81" s="18"/>
      <c r="F81" s="22"/>
      <c r="G81" s="22"/>
    </row>
    <row r="82" spans="1:7" s="5" customFormat="1" ht="12.75" customHeight="1">
      <c r="A82" s="16" t="s">
        <v>113</v>
      </c>
      <c r="B82" s="35"/>
      <c r="C82" s="36" t="s">
        <v>114</v>
      </c>
      <c r="D82" s="37"/>
      <c r="E82" s="18"/>
      <c r="F82" s="22">
        <v>15646.05</v>
      </c>
      <c r="G82" s="22">
        <v>22861.55</v>
      </c>
    </row>
    <row r="83" spans="1:7" s="5" customFormat="1" ht="12.75" customHeight="1">
      <c r="A83" s="16" t="s">
        <v>115</v>
      </c>
      <c r="B83" s="23"/>
      <c r="C83" s="24" t="s">
        <v>116</v>
      </c>
      <c r="D83" s="27"/>
      <c r="E83" s="18"/>
      <c r="F83" s="22"/>
      <c r="G83" s="22"/>
    </row>
    <row r="84" spans="1:7" s="5" customFormat="1" ht="12.75" customHeight="1">
      <c r="A84" s="12" t="s">
        <v>117</v>
      </c>
      <c r="B84" s="77" t="s">
        <v>118</v>
      </c>
      <c r="C84" s="78"/>
      <c r="D84" s="79"/>
      <c r="E84" s="18"/>
      <c r="F84" s="17">
        <f>SUM(F85,F86,F89,F90)</f>
        <v>-5.8207660913467407E-11</v>
      </c>
      <c r="G84" s="17">
        <f>SUM(G85,G86,G89,G90)</f>
        <v>0</v>
      </c>
    </row>
    <row r="85" spans="1:7" s="5" customFormat="1" ht="12.75" customHeight="1">
      <c r="A85" s="18" t="s">
        <v>18</v>
      </c>
      <c r="B85" s="38" t="s">
        <v>119</v>
      </c>
      <c r="C85" s="23"/>
      <c r="D85" s="59"/>
      <c r="E85" s="18"/>
      <c r="F85" s="22"/>
      <c r="G85" s="22"/>
    </row>
    <row r="86" spans="1:7" s="5" customFormat="1" ht="12.75" customHeight="1">
      <c r="A86" s="18" t="s">
        <v>30</v>
      </c>
      <c r="B86" s="19" t="s">
        <v>120</v>
      </c>
      <c r="C86" s="60"/>
      <c r="D86" s="61"/>
      <c r="E86" s="18"/>
      <c r="F86" s="22">
        <f>SUM(F87,F88)</f>
        <v>0</v>
      </c>
      <c r="G86" s="22">
        <f>SUM(G87,G88)</f>
        <v>0</v>
      </c>
    </row>
    <row r="87" spans="1:7" s="5" customFormat="1" ht="12.75" customHeight="1">
      <c r="A87" s="16" t="s">
        <v>32</v>
      </c>
      <c r="B87" s="23"/>
      <c r="C87" s="24" t="s">
        <v>121</v>
      </c>
      <c r="D87" s="27"/>
      <c r="E87" s="18"/>
      <c r="F87" s="22"/>
      <c r="G87" s="22"/>
    </row>
    <row r="88" spans="1:7" s="5" customFormat="1" ht="12.75" customHeight="1">
      <c r="A88" s="16" t="s">
        <v>34</v>
      </c>
      <c r="B88" s="23"/>
      <c r="C88" s="24" t="s">
        <v>122</v>
      </c>
      <c r="D88" s="27"/>
      <c r="E88" s="18"/>
      <c r="F88" s="22"/>
      <c r="G88" s="22"/>
    </row>
    <row r="89" spans="1:7" s="5" customFormat="1" ht="12.75" customHeight="1">
      <c r="A89" s="43" t="s">
        <v>52</v>
      </c>
      <c r="B89" s="54" t="s">
        <v>123</v>
      </c>
      <c r="C89" s="54"/>
      <c r="D89" s="80"/>
      <c r="E89" s="18"/>
      <c r="F89" s="22"/>
      <c r="G89" s="22"/>
    </row>
    <row r="90" spans="1:7" s="5" customFormat="1" ht="12.75" customHeight="1">
      <c r="A90" s="31" t="s">
        <v>54</v>
      </c>
      <c r="B90" s="32" t="s">
        <v>124</v>
      </c>
      <c r="C90" s="33"/>
      <c r="D90" s="34"/>
      <c r="E90" s="18"/>
      <c r="F90" s="22">
        <f>SUM(F91,F92)</f>
        <v>-5.8207660913467407E-11</v>
      </c>
      <c r="G90" s="22">
        <f>SUM(G91,G92)</f>
        <v>0</v>
      </c>
    </row>
    <row r="91" spans="1:7" s="5" customFormat="1" ht="12.75" customHeight="1">
      <c r="A91" s="16" t="s">
        <v>125</v>
      </c>
      <c r="B91" s="14"/>
      <c r="C91" s="24" t="s">
        <v>126</v>
      </c>
      <c r="D91" s="81"/>
      <c r="E91" s="18"/>
      <c r="F91" s="22">
        <v>-5.8207660913467407E-11</v>
      </c>
      <c r="G91" s="22"/>
    </row>
    <row r="92" spans="1:7" s="5" customFormat="1" ht="12.75" customHeight="1">
      <c r="A92" s="16" t="s">
        <v>127</v>
      </c>
      <c r="B92" s="14"/>
      <c r="C92" s="24" t="s">
        <v>128</v>
      </c>
      <c r="D92" s="81"/>
      <c r="E92" s="18"/>
      <c r="F92" s="22"/>
      <c r="G92" s="22"/>
    </row>
    <row r="93" spans="1:7" s="5" customFormat="1" ht="12.75" customHeight="1">
      <c r="A93" s="12" t="s">
        <v>129</v>
      </c>
      <c r="B93" s="77" t="s">
        <v>130</v>
      </c>
      <c r="C93" s="79"/>
      <c r="D93" s="79"/>
      <c r="E93" s="18"/>
      <c r="F93" s="17"/>
      <c r="G93" s="17"/>
    </row>
    <row r="94" spans="1:7" s="5" customFormat="1" ht="25.5" customHeight="1">
      <c r="A94" s="12"/>
      <c r="B94" s="427" t="s">
        <v>131</v>
      </c>
      <c r="C94" s="428"/>
      <c r="D94" s="429"/>
      <c r="E94" s="18"/>
      <c r="F94" s="82">
        <f>SUM(F59,F64,F84,F93)</f>
        <v>63440.969999999943</v>
      </c>
      <c r="G94" s="82">
        <f>SUM(G59,G64,G84,G93)</f>
        <v>70970.3</v>
      </c>
    </row>
    <row r="95" spans="1:7" s="5" customFormat="1">
      <c r="A95" s="83"/>
      <c r="B95" s="84"/>
      <c r="C95" s="84"/>
      <c r="D95" s="84"/>
      <c r="E95" s="84"/>
      <c r="F95" s="2"/>
      <c r="G95" s="2"/>
    </row>
    <row r="96" spans="1:7" s="5" customFormat="1" ht="12.75" customHeight="1">
      <c r="A96" s="421" t="s">
        <v>132</v>
      </c>
      <c r="B96" s="421"/>
      <c r="C96" s="421"/>
      <c r="D96" s="421"/>
      <c r="E96" s="85"/>
      <c r="F96" s="422" t="s">
        <v>133</v>
      </c>
      <c r="G96" s="422"/>
    </row>
    <row r="97" spans="1:8" s="5" customFormat="1" ht="12.75" customHeight="1">
      <c r="A97" s="423" t="s">
        <v>134</v>
      </c>
      <c r="B97" s="423"/>
      <c r="C97" s="423"/>
      <c r="D97" s="423"/>
      <c r="E97" s="2" t="s">
        <v>135</v>
      </c>
      <c r="F97" s="424" t="s">
        <v>136</v>
      </c>
      <c r="G97" s="424"/>
    </row>
    <row r="98" spans="1:8" s="5" customFormat="1">
      <c r="A98" s="9"/>
      <c r="B98" s="9"/>
      <c r="C98" s="9"/>
      <c r="D98" s="9"/>
      <c r="E98" s="9"/>
      <c r="F98" s="9"/>
      <c r="G98" s="9"/>
    </row>
    <row r="99" spans="1:8" s="5" customFormat="1" ht="12.75" customHeight="1">
      <c r="A99" s="425" t="s">
        <v>137</v>
      </c>
      <c r="B99" s="425"/>
      <c r="C99" s="425"/>
      <c r="D99" s="425"/>
      <c r="E99" s="86"/>
      <c r="F99" s="426" t="s">
        <v>138</v>
      </c>
      <c r="G99" s="426"/>
    </row>
    <row r="100" spans="1:8" s="5" customFormat="1" ht="12.75" customHeight="1">
      <c r="A100" s="419" t="s">
        <v>139</v>
      </c>
      <c r="B100" s="419"/>
      <c r="C100" s="419"/>
      <c r="D100" s="419"/>
      <c r="E100" s="67" t="s">
        <v>135</v>
      </c>
      <c r="F100" s="420" t="s">
        <v>136</v>
      </c>
      <c r="G100" s="420"/>
    </row>
    <row r="101" spans="1:8" s="5" customFormat="1">
      <c r="A101" s="87"/>
      <c r="B101" s="87"/>
      <c r="C101" s="87"/>
      <c r="D101" s="87"/>
      <c r="E101" s="88"/>
      <c r="F101" s="9"/>
      <c r="G101" s="9"/>
    </row>
    <row r="102" spans="1:8" s="5" customFormat="1">
      <c r="A102" s="87"/>
      <c r="B102" s="87"/>
      <c r="C102" s="87"/>
      <c r="D102" s="87"/>
      <c r="E102" s="88"/>
      <c r="F102" s="9"/>
      <c r="G102" s="9"/>
    </row>
    <row r="103" spans="1:8" s="5" customFormat="1" ht="12.75" customHeight="1">
      <c r="E103" s="2"/>
      <c r="H103" s="89"/>
    </row>
  </sheetData>
  <mergeCells count="26">
    <mergeCell ref="A9:G9"/>
    <mergeCell ref="E2:G2"/>
    <mergeCell ref="E3:G3"/>
    <mergeCell ref="A5:G6"/>
    <mergeCell ref="A7:G7"/>
    <mergeCell ref="A8:G8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100:D100"/>
    <mergeCell ref="F100:G100"/>
    <mergeCell ref="A96:D96"/>
    <mergeCell ref="F96:G96"/>
    <mergeCell ref="A97:D97"/>
    <mergeCell ref="F97:G97"/>
    <mergeCell ref="A99:D99"/>
    <mergeCell ref="F99:G99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0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Normal="100" zoomScaleSheetLayoutView="100" workbookViewId="0">
      <selection activeCell="L24" sqref="L24"/>
    </sheetView>
  </sheetViews>
  <sheetFormatPr defaultRowHeight="12.75"/>
  <cols>
    <col min="1" max="1" width="5.5703125" style="289" customWidth="1"/>
    <col min="2" max="2" width="1.85546875" style="289" customWidth="1"/>
    <col min="3" max="3" width="64.140625" style="289" customWidth="1"/>
    <col min="4" max="5" width="15.7109375" style="289" customWidth="1"/>
    <col min="6" max="256" width="9.140625" style="289"/>
    <col min="257" max="257" width="5.5703125" style="289" customWidth="1"/>
    <col min="258" max="258" width="1.85546875" style="289" customWidth="1"/>
    <col min="259" max="259" width="64.140625" style="289" customWidth="1"/>
    <col min="260" max="261" width="15.7109375" style="289" customWidth="1"/>
    <col min="262" max="512" width="9.140625" style="289"/>
    <col min="513" max="513" width="5.5703125" style="289" customWidth="1"/>
    <col min="514" max="514" width="1.85546875" style="289" customWidth="1"/>
    <col min="515" max="515" width="64.140625" style="289" customWidth="1"/>
    <col min="516" max="517" width="15.7109375" style="289" customWidth="1"/>
    <col min="518" max="768" width="9.140625" style="289"/>
    <col min="769" max="769" width="5.5703125" style="289" customWidth="1"/>
    <col min="770" max="770" width="1.85546875" style="289" customWidth="1"/>
    <col min="771" max="771" width="64.140625" style="289" customWidth="1"/>
    <col min="772" max="773" width="15.7109375" style="289" customWidth="1"/>
    <col min="774" max="1024" width="9.140625" style="289"/>
    <col min="1025" max="1025" width="5.5703125" style="289" customWidth="1"/>
    <col min="1026" max="1026" width="1.85546875" style="289" customWidth="1"/>
    <col min="1027" max="1027" width="64.140625" style="289" customWidth="1"/>
    <col min="1028" max="1029" width="15.7109375" style="289" customWidth="1"/>
    <col min="1030" max="1280" width="9.140625" style="289"/>
    <col min="1281" max="1281" width="5.5703125" style="289" customWidth="1"/>
    <col min="1282" max="1282" width="1.85546875" style="289" customWidth="1"/>
    <col min="1283" max="1283" width="64.140625" style="289" customWidth="1"/>
    <col min="1284" max="1285" width="15.7109375" style="289" customWidth="1"/>
    <col min="1286" max="1536" width="9.140625" style="289"/>
    <col min="1537" max="1537" width="5.5703125" style="289" customWidth="1"/>
    <col min="1538" max="1538" width="1.85546875" style="289" customWidth="1"/>
    <col min="1539" max="1539" width="64.140625" style="289" customWidth="1"/>
    <col min="1540" max="1541" width="15.7109375" style="289" customWidth="1"/>
    <col min="1542" max="1792" width="9.140625" style="289"/>
    <col min="1793" max="1793" width="5.5703125" style="289" customWidth="1"/>
    <col min="1794" max="1794" width="1.85546875" style="289" customWidth="1"/>
    <col min="1795" max="1795" width="64.140625" style="289" customWidth="1"/>
    <col min="1796" max="1797" width="15.7109375" style="289" customWidth="1"/>
    <col min="1798" max="2048" width="9.140625" style="289"/>
    <col min="2049" max="2049" width="5.5703125" style="289" customWidth="1"/>
    <col min="2050" max="2050" width="1.85546875" style="289" customWidth="1"/>
    <col min="2051" max="2051" width="64.140625" style="289" customWidth="1"/>
    <col min="2052" max="2053" width="15.7109375" style="289" customWidth="1"/>
    <col min="2054" max="2304" width="9.140625" style="289"/>
    <col min="2305" max="2305" width="5.5703125" style="289" customWidth="1"/>
    <col min="2306" max="2306" width="1.85546875" style="289" customWidth="1"/>
    <col min="2307" max="2307" width="64.140625" style="289" customWidth="1"/>
    <col min="2308" max="2309" width="15.7109375" style="289" customWidth="1"/>
    <col min="2310" max="2560" width="9.140625" style="289"/>
    <col min="2561" max="2561" width="5.5703125" style="289" customWidth="1"/>
    <col min="2562" max="2562" width="1.85546875" style="289" customWidth="1"/>
    <col min="2563" max="2563" width="64.140625" style="289" customWidth="1"/>
    <col min="2564" max="2565" width="15.7109375" style="289" customWidth="1"/>
    <col min="2566" max="2816" width="9.140625" style="289"/>
    <col min="2817" max="2817" width="5.5703125" style="289" customWidth="1"/>
    <col min="2818" max="2818" width="1.85546875" style="289" customWidth="1"/>
    <col min="2819" max="2819" width="64.140625" style="289" customWidth="1"/>
    <col min="2820" max="2821" width="15.7109375" style="289" customWidth="1"/>
    <col min="2822" max="3072" width="9.140625" style="289"/>
    <col min="3073" max="3073" width="5.5703125" style="289" customWidth="1"/>
    <col min="3074" max="3074" width="1.85546875" style="289" customWidth="1"/>
    <col min="3075" max="3075" width="64.140625" style="289" customWidth="1"/>
    <col min="3076" max="3077" width="15.7109375" style="289" customWidth="1"/>
    <col min="3078" max="3328" width="9.140625" style="289"/>
    <col min="3329" max="3329" width="5.5703125" style="289" customWidth="1"/>
    <col min="3330" max="3330" width="1.85546875" style="289" customWidth="1"/>
    <col min="3331" max="3331" width="64.140625" style="289" customWidth="1"/>
    <col min="3332" max="3333" width="15.7109375" style="289" customWidth="1"/>
    <col min="3334" max="3584" width="9.140625" style="289"/>
    <col min="3585" max="3585" width="5.5703125" style="289" customWidth="1"/>
    <col min="3586" max="3586" width="1.85546875" style="289" customWidth="1"/>
    <col min="3587" max="3587" width="64.140625" style="289" customWidth="1"/>
    <col min="3588" max="3589" width="15.7109375" style="289" customWidth="1"/>
    <col min="3590" max="3840" width="9.140625" style="289"/>
    <col min="3841" max="3841" width="5.5703125" style="289" customWidth="1"/>
    <col min="3842" max="3842" width="1.85546875" style="289" customWidth="1"/>
    <col min="3843" max="3843" width="64.140625" style="289" customWidth="1"/>
    <col min="3844" max="3845" width="15.7109375" style="289" customWidth="1"/>
    <col min="3846" max="4096" width="9.140625" style="289"/>
    <col min="4097" max="4097" width="5.5703125" style="289" customWidth="1"/>
    <col min="4098" max="4098" width="1.85546875" style="289" customWidth="1"/>
    <col min="4099" max="4099" width="64.140625" style="289" customWidth="1"/>
    <col min="4100" max="4101" width="15.7109375" style="289" customWidth="1"/>
    <col min="4102" max="4352" width="9.140625" style="289"/>
    <col min="4353" max="4353" width="5.5703125" style="289" customWidth="1"/>
    <col min="4354" max="4354" width="1.85546875" style="289" customWidth="1"/>
    <col min="4355" max="4355" width="64.140625" style="289" customWidth="1"/>
    <col min="4356" max="4357" width="15.7109375" style="289" customWidth="1"/>
    <col min="4358" max="4608" width="9.140625" style="289"/>
    <col min="4609" max="4609" width="5.5703125" style="289" customWidth="1"/>
    <col min="4610" max="4610" width="1.85546875" style="289" customWidth="1"/>
    <col min="4611" max="4611" width="64.140625" style="289" customWidth="1"/>
    <col min="4612" max="4613" width="15.7109375" style="289" customWidth="1"/>
    <col min="4614" max="4864" width="9.140625" style="289"/>
    <col min="4865" max="4865" width="5.5703125" style="289" customWidth="1"/>
    <col min="4866" max="4866" width="1.85546875" style="289" customWidth="1"/>
    <col min="4867" max="4867" width="64.140625" style="289" customWidth="1"/>
    <col min="4868" max="4869" width="15.7109375" style="289" customWidth="1"/>
    <col min="4870" max="5120" width="9.140625" style="289"/>
    <col min="5121" max="5121" width="5.5703125" style="289" customWidth="1"/>
    <col min="5122" max="5122" width="1.85546875" style="289" customWidth="1"/>
    <col min="5123" max="5123" width="64.140625" style="289" customWidth="1"/>
    <col min="5124" max="5125" width="15.7109375" style="289" customWidth="1"/>
    <col min="5126" max="5376" width="9.140625" style="289"/>
    <col min="5377" max="5377" width="5.5703125" style="289" customWidth="1"/>
    <col min="5378" max="5378" width="1.85546875" style="289" customWidth="1"/>
    <col min="5379" max="5379" width="64.140625" style="289" customWidth="1"/>
    <col min="5380" max="5381" width="15.7109375" style="289" customWidth="1"/>
    <col min="5382" max="5632" width="9.140625" style="289"/>
    <col min="5633" max="5633" width="5.5703125" style="289" customWidth="1"/>
    <col min="5634" max="5634" width="1.85546875" style="289" customWidth="1"/>
    <col min="5635" max="5635" width="64.140625" style="289" customWidth="1"/>
    <col min="5636" max="5637" width="15.7109375" style="289" customWidth="1"/>
    <col min="5638" max="5888" width="9.140625" style="289"/>
    <col min="5889" max="5889" width="5.5703125" style="289" customWidth="1"/>
    <col min="5890" max="5890" width="1.85546875" style="289" customWidth="1"/>
    <col min="5891" max="5891" width="64.140625" style="289" customWidth="1"/>
    <col min="5892" max="5893" width="15.7109375" style="289" customWidth="1"/>
    <col min="5894" max="6144" width="9.140625" style="289"/>
    <col min="6145" max="6145" width="5.5703125" style="289" customWidth="1"/>
    <col min="6146" max="6146" width="1.85546875" style="289" customWidth="1"/>
    <col min="6147" max="6147" width="64.140625" style="289" customWidth="1"/>
    <col min="6148" max="6149" width="15.7109375" style="289" customWidth="1"/>
    <col min="6150" max="6400" width="9.140625" style="289"/>
    <col min="6401" max="6401" width="5.5703125" style="289" customWidth="1"/>
    <col min="6402" max="6402" width="1.85546875" style="289" customWidth="1"/>
    <col min="6403" max="6403" width="64.140625" style="289" customWidth="1"/>
    <col min="6404" max="6405" width="15.7109375" style="289" customWidth="1"/>
    <col min="6406" max="6656" width="9.140625" style="289"/>
    <col min="6657" max="6657" width="5.5703125" style="289" customWidth="1"/>
    <col min="6658" max="6658" width="1.85546875" style="289" customWidth="1"/>
    <col min="6659" max="6659" width="64.140625" style="289" customWidth="1"/>
    <col min="6660" max="6661" width="15.7109375" style="289" customWidth="1"/>
    <col min="6662" max="6912" width="9.140625" style="289"/>
    <col min="6913" max="6913" width="5.5703125" style="289" customWidth="1"/>
    <col min="6914" max="6914" width="1.85546875" style="289" customWidth="1"/>
    <col min="6915" max="6915" width="64.140625" style="289" customWidth="1"/>
    <col min="6916" max="6917" width="15.7109375" style="289" customWidth="1"/>
    <col min="6918" max="7168" width="9.140625" style="289"/>
    <col min="7169" max="7169" width="5.5703125" style="289" customWidth="1"/>
    <col min="7170" max="7170" width="1.85546875" style="289" customWidth="1"/>
    <col min="7171" max="7171" width="64.140625" style="289" customWidth="1"/>
    <col min="7172" max="7173" width="15.7109375" style="289" customWidth="1"/>
    <col min="7174" max="7424" width="9.140625" style="289"/>
    <col min="7425" max="7425" width="5.5703125" style="289" customWidth="1"/>
    <col min="7426" max="7426" width="1.85546875" style="289" customWidth="1"/>
    <col min="7427" max="7427" width="64.140625" style="289" customWidth="1"/>
    <col min="7428" max="7429" width="15.7109375" style="289" customWidth="1"/>
    <col min="7430" max="7680" width="9.140625" style="289"/>
    <col min="7681" max="7681" width="5.5703125" style="289" customWidth="1"/>
    <col min="7682" max="7682" width="1.85546875" style="289" customWidth="1"/>
    <col min="7683" max="7683" width="64.140625" style="289" customWidth="1"/>
    <col min="7684" max="7685" width="15.7109375" style="289" customWidth="1"/>
    <col min="7686" max="7936" width="9.140625" style="289"/>
    <col min="7937" max="7937" width="5.5703125" style="289" customWidth="1"/>
    <col min="7938" max="7938" width="1.85546875" style="289" customWidth="1"/>
    <col min="7939" max="7939" width="64.140625" style="289" customWidth="1"/>
    <col min="7940" max="7941" width="15.7109375" style="289" customWidth="1"/>
    <col min="7942" max="8192" width="9.140625" style="289"/>
    <col min="8193" max="8193" width="5.5703125" style="289" customWidth="1"/>
    <col min="8194" max="8194" width="1.85546875" style="289" customWidth="1"/>
    <col min="8195" max="8195" width="64.140625" style="289" customWidth="1"/>
    <col min="8196" max="8197" width="15.7109375" style="289" customWidth="1"/>
    <col min="8198" max="8448" width="9.140625" style="289"/>
    <col min="8449" max="8449" width="5.5703125" style="289" customWidth="1"/>
    <col min="8450" max="8450" width="1.85546875" style="289" customWidth="1"/>
    <col min="8451" max="8451" width="64.140625" style="289" customWidth="1"/>
    <col min="8452" max="8453" width="15.7109375" style="289" customWidth="1"/>
    <col min="8454" max="8704" width="9.140625" style="289"/>
    <col min="8705" max="8705" width="5.5703125" style="289" customWidth="1"/>
    <col min="8706" max="8706" width="1.85546875" style="289" customWidth="1"/>
    <col min="8707" max="8707" width="64.140625" style="289" customWidth="1"/>
    <col min="8708" max="8709" width="15.7109375" style="289" customWidth="1"/>
    <col min="8710" max="8960" width="9.140625" style="289"/>
    <col min="8961" max="8961" width="5.5703125" style="289" customWidth="1"/>
    <col min="8962" max="8962" width="1.85546875" style="289" customWidth="1"/>
    <col min="8963" max="8963" width="64.140625" style="289" customWidth="1"/>
    <col min="8964" max="8965" width="15.7109375" style="289" customWidth="1"/>
    <col min="8966" max="9216" width="9.140625" style="289"/>
    <col min="9217" max="9217" width="5.5703125" style="289" customWidth="1"/>
    <col min="9218" max="9218" width="1.85546875" style="289" customWidth="1"/>
    <col min="9219" max="9219" width="64.140625" style="289" customWidth="1"/>
    <col min="9220" max="9221" width="15.7109375" style="289" customWidth="1"/>
    <col min="9222" max="9472" width="9.140625" style="289"/>
    <col min="9473" max="9473" width="5.5703125" style="289" customWidth="1"/>
    <col min="9474" max="9474" width="1.85546875" style="289" customWidth="1"/>
    <col min="9475" max="9475" width="64.140625" style="289" customWidth="1"/>
    <col min="9476" max="9477" width="15.7109375" style="289" customWidth="1"/>
    <col min="9478" max="9728" width="9.140625" style="289"/>
    <col min="9729" max="9729" width="5.5703125" style="289" customWidth="1"/>
    <col min="9730" max="9730" width="1.85546875" style="289" customWidth="1"/>
    <col min="9731" max="9731" width="64.140625" style="289" customWidth="1"/>
    <col min="9732" max="9733" width="15.7109375" style="289" customWidth="1"/>
    <col min="9734" max="9984" width="9.140625" style="289"/>
    <col min="9985" max="9985" width="5.5703125" style="289" customWidth="1"/>
    <col min="9986" max="9986" width="1.85546875" style="289" customWidth="1"/>
    <col min="9987" max="9987" width="64.140625" style="289" customWidth="1"/>
    <col min="9988" max="9989" width="15.7109375" style="289" customWidth="1"/>
    <col min="9990" max="10240" width="9.140625" style="289"/>
    <col min="10241" max="10241" width="5.5703125" style="289" customWidth="1"/>
    <col min="10242" max="10242" width="1.85546875" style="289" customWidth="1"/>
    <col min="10243" max="10243" width="64.140625" style="289" customWidth="1"/>
    <col min="10244" max="10245" width="15.7109375" style="289" customWidth="1"/>
    <col min="10246" max="10496" width="9.140625" style="289"/>
    <col min="10497" max="10497" width="5.5703125" style="289" customWidth="1"/>
    <col min="10498" max="10498" width="1.85546875" style="289" customWidth="1"/>
    <col min="10499" max="10499" width="64.140625" style="289" customWidth="1"/>
    <col min="10500" max="10501" width="15.7109375" style="289" customWidth="1"/>
    <col min="10502" max="10752" width="9.140625" style="289"/>
    <col min="10753" max="10753" width="5.5703125" style="289" customWidth="1"/>
    <col min="10754" max="10754" width="1.85546875" style="289" customWidth="1"/>
    <col min="10755" max="10755" width="64.140625" style="289" customWidth="1"/>
    <col min="10756" max="10757" width="15.7109375" style="289" customWidth="1"/>
    <col min="10758" max="11008" width="9.140625" style="289"/>
    <col min="11009" max="11009" width="5.5703125" style="289" customWidth="1"/>
    <col min="11010" max="11010" width="1.85546875" style="289" customWidth="1"/>
    <col min="11011" max="11011" width="64.140625" style="289" customWidth="1"/>
    <col min="11012" max="11013" width="15.7109375" style="289" customWidth="1"/>
    <col min="11014" max="11264" width="9.140625" style="289"/>
    <col min="11265" max="11265" width="5.5703125" style="289" customWidth="1"/>
    <col min="11266" max="11266" width="1.85546875" style="289" customWidth="1"/>
    <col min="11267" max="11267" width="64.140625" style="289" customWidth="1"/>
    <col min="11268" max="11269" width="15.7109375" style="289" customWidth="1"/>
    <col min="11270" max="11520" width="9.140625" style="289"/>
    <col min="11521" max="11521" width="5.5703125" style="289" customWidth="1"/>
    <col min="11522" max="11522" width="1.85546875" style="289" customWidth="1"/>
    <col min="11523" max="11523" width="64.140625" style="289" customWidth="1"/>
    <col min="11524" max="11525" width="15.7109375" style="289" customWidth="1"/>
    <col min="11526" max="11776" width="9.140625" style="289"/>
    <col min="11777" max="11777" width="5.5703125" style="289" customWidth="1"/>
    <col min="11778" max="11778" width="1.85546875" style="289" customWidth="1"/>
    <col min="11779" max="11779" width="64.140625" style="289" customWidth="1"/>
    <col min="11780" max="11781" width="15.7109375" style="289" customWidth="1"/>
    <col min="11782" max="12032" width="9.140625" style="289"/>
    <col min="12033" max="12033" width="5.5703125" style="289" customWidth="1"/>
    <col min="12034" max="12034" width="1.85546875" style="289" customWidth="1"/>
    <col min="12035" max="12035" width="64.140625" style="289" customWidth="1"/>
    <col min="12036" max="12037" width="15.7109375" style="289" customWidth="1"/>
    <col min="12038" max="12288" width="9.140625" style="289"/>
    <col min="12289" max="12289" width="5.5703125" style="289" customWidth="1"/>
    <col min="12290" max="12290" width="1.85546875" style="289" customWidth="1"/>
    <col min="12291" max="12291" width="64.140625" style="289" customWidth="1"/>
    <col min="12292" max="12293" width="15.7109375" style="289" customWidth="1"/>
    <col min="12294" max="12544" width="9.140625" style="289"/>
    <col min="12545" max="12545" width="5.5703125" style="289" customWidth="1"/>
    <col min="12546" max="12546" width="1.85546875" style="289" customWidth="1"/>
    <col min="12547" max="12547" width="64.140625" style="289" customWidth="1"/>
    <col min="12548" max="12549" width="15.7109375" style="289" customWidth="1"/>
    <col min="12550" max="12800" width="9.140625" style="289"/>
    <col min="12801" max="12801" width="5.5703125" style="289" customWidth="1"/>
    <col min="12802" max="12802" width="1.85546875" style="289" customWidth="1"/>
    <col min="12803" max="12803" width="64.140625" style="289" customWidth="1"/>
    <col min="12804" max="12805" width="15.7109375" style="289" customWidth="1"/>
    <col min="12806" max="13056" width="9.140625" style="289"/>
    <col min="13057" max="13057" width="5.5703125" style="289" customWidth="1"/>
    <col min="13058" max="13058" width="1.85546875" style="289" customWidth="1"/>
    <col min="13059" max="13059" width="64.140625" style="289" customWidth="1"/>
    <col min="13060" max="13061" width="15.7109375" style="289" customWidth="1"/>
    <col min="13062" max="13312" width="9.140625" style="289"/>
    <col min="13313" max="13313" width="5.5703125" style="289" customWidth="1"/>
    <col min="13314" max="13314" width="1.85546875" style="289" customWidth="1"/>
    <col min="13315" max="13315" width="64.140625" style="289" customWidth="1"/>
    <col min="13316" max="13317" width="15.7109375" style="289" customWidth="1"/>
    <col min="13318" max="13568" width="9.140625" style="289"/>
    <col min="13569" max="13569" width="5.5703125" style="289" customWidth="1"/>
    <col min="13570" max="13570" width="1.85546875" style="289" customWidth="1"/>
    <col min="13571" max="13571" width="64.140625" style="289" customWidth="1"/>
    <col min="13572" max="13573" width="15.7109375" style="289" customWidth="1"/>
    <col min="13574" max="13824" width="9.140625" style="289"/>
    <col min="13825" max="13825" width="5.5703125" style="289" customWidth="1"/>
    <col min="13826" max="13826" width="1.85546875" style="289" customWidth="1"/>
    <col min="13827" max="13827" width="64.140625" style="289" customWidth="1"/>
    <col min="13828" max="13829" width="15.7109375" style="289" customWidth="1"/>
    <col min="13830" max="14080" width="9.140625" style="289"/>
    <col min="14081" max="14081" width="5.5703125" style="289" customWidth="1"/>
    <col min="14082" max="14082" width="1.85546875" style="289" customWidth="1"/>
    <col min="14083" max="14083" width="64.140625" style="289" customWidth="1"/>
    <col min="14084" max="14085" width="15.7109375" style="289" customWidth="1"/>
    <col min="14086" max="14336" width="9.140625" style="289"/>
    <col min="14337" max="14337" width="5.5703125" style="289" customWidth="1"/>
    <col min="14338" max="14338" width="1.85546875" style="289" customWidth="1"/>
    <col min="14339" max="14339" width="64.140625" style="289" customWidth="1"/>
    <col min="14340" max="14341" width="15.7109375" style="289" customWidth="1"/>
    <col min="14342" max="14592" width="9.140625" style="289"/>
    <col min="14593" max="14593" width="5.5703125" style="289" customWidth="1"/>
    <col min="14594" max="14594" width="1.85546875" style="289" customWidth="1"/>
    <col min="14595" max="14595" width="64.140625" style="289" customWidth="1"/>
    <col min="14596" max="14597" width="15.7109375" style="289" customWidth="1"/>
    <col min="14598" max="14848" width="9.140625" style="289"/>
    <col min="14849" max="14849" width="5.5703125" style="289" customWidth="1"/>
    <col min="14850" max="14850" width="1.85546875" style="289" customWidth="1"/>
    <col min="14851" max="14851" width="64.140625" style="289" customWidth="1"/>
    <col min="14852" max="14853" width="15.7109375" style="289" customWidth="1"/>
    <col min="14854" max="15104" width="9.140625" style="289"/>
    <col min="15105" max="15105" width="5.5703125" style="289" customWidth="1"/>
    <col min="15106" max="15106" width="1.85546875" style="289" customWidth="1"/>
    <col min="15107" max="15107" width="64.140625" style="289" customWidth="1"/>
    <col min="15108" max="15109" width="15.7109375" style="289" customWidth="1"/>
    <col min="15110" max="15360" width="9.140625" style="289"/>
    <col min="15361" max="15361" width="5.5703125" style="289" customWidth="1"/>
    <col min="15362" max="15362" width="1.85546875" style="289" customWidth="1"/>
    <col min="15363" max="15363" width="64.140625" style="289" customWidth="1"/>
    <col min="15364" max="15365" width="15.7109375" style="289" customWidth="1"/>
    <col min="15366" max="15616" width="9.140625" style="289"/>
    <col min="15617" max="15617" width="5.5703125" style="289" customWidth="1"/>
    <col min="15618" max="15618" width="1.85546875" style="289" customWidth="1"/>
    <col min="15619" max="15619" width="64.140625" style="289" customWidth="1"/>
    <col min="15620" max="15621" width="15.7109375" style="289" customWidth="1"/>
    <col min="15622" max="15872" width="9.140625" style="289"/>
    <col min="15873" max="15873" width="5.5703125" style="289" customWidth="1"/>
    <col min="15874" max="15874" width="1.85546875" style="289" customWidth="1"/>
    <col min="15875" max="15875" width="64.140625" style="289" customWidth="1"/>
    <col min="15876" max="15877" width="15.7109375" style="289" customWidth="1"/>
    <col min="15878" max="16128" width="9.140625" style="289"/>
    <col min="16129" max="16129" width="5.5703125" style="289" customWidth="1"/>
    <col min="16130" max="16130" width="1.85546875" style="289" customWidth="1"/>
    <col min="16131" max="16131" width="64.140625" style="289" customWidth="1"/>
    <col min="16132" max="16133" width="15.7109375" style="289" customWidth="1"/>
    <col min="16134" max="16384" width="9.140625" style="289"/>
  </cols>
  <sheetData>
    <row r="1" spans="1:5">
      <c r="C1" s="644"/>
      <c r="D1" s="644"/>
      <c r="E1" s="644"/>
    </row>
    <row r="2" spans="1:5" ht="14.25">
      <c r="A2" s="304"/>
      <c r="B2" s="304"/>
      <c r="C2" s="168" t="s">
        <v>536</v>
      </c>
      <c r="D2" s="305"/>
      <c r="E2" s="305"/>
    </row>
    <row r="3" spans="1:5" ht="14.25">
      <c r="A3" s="304"/>
      <c r="B3" s="306"/>
      <c r="C3" s="4" t="s">
        <v>537</v>
      </c>
      <c r="D3" s="212"/>
      <c r="E3" s="212"/>
    </row>
    <row r="4" spans="1:5" ht="14.25">
      <c r="A4" s="304"/>
      <c r="B4" s="304"/>
      <c r="C4" s="304"/>
      <c r="D4" s="304"/>
      <c r="E4" s="304"/>
    </row>
    <row r="5" spans="1:5" ht="33" customHeight="1">
      <c r="A5" s="645" t="s">
        <v>538</v>
      </c>
      <c r="B5" s="645"/>
      <c r="C5" s="645"/>
      <c r="D5" s="645"/>
      <c r="E5" s="645"/>
    </row>
    <row r="6" spans="1:5" ht="12.75" customHeight="1">
      <c r="A6" s="307"/>
      <c r="B6" s="307"/>
      <c r="C6" s="307"/>
      <c r="D6" s="307"/>
      <c r="E6" s="307"/>
    </row>
    <row r="7" spans="1:5" ht="14.25">
      <c r="A7" s="646" t="s">
        <v>539</v>
      </c>
      <c r="B7" s="646"/>
      <c r="C7" s="646"/>
      <c r="D7" s="646"/>
      <c r="E7" s="646"/>
    </row>
    <row r="8" spans="1:5" ht="14.25">
      <c r="A8" s="304"/>
      <c r="B8" s="304"/>
      <c r="C8" s="304"/>
      <c r="D8" s="304"/>
      <c r="E8" s="304"/>
    </row>
    <row r="9" spans="1:5" ht="74.25" customHeight="1">
      <c r="A9" s="308" t="s">
        <v>11</v>
      </c>
      <c r="B9" s="647" t="s">
        <v>397</v>
      </c>
      <c r="C9" s="648"/>
      <c r="D9" s="308" t="s">
        <v>14</v>
      </c>
      <c r="E9" s="308" t="s">
        <v>15</v>
      </c>
    </row>
    <row r="10" spans="1:5" ht="15">
      <c r="A10" s="309">
        <v>1</v>
      </c>
      <c r="B10" s="649">
        <v>2</v>
      </c>
      <c r="C10" s="650"/>
      <c r="D10" s="309">
        <v>3</v>
      </c>
      <c r="E10" s="310">
        <v>4</v>
      </c>
    </row>
    <row r="11" spans="1:5" ht="31.5" customHeight="1">
      <c r="A11" s="308" t="s">
        <v>238</v>
      </c>
      <c r="B11" s="641" t="s">
        <v>540</v>
      </c>
      <c r="C11" s="642"/>
      <c r="D11" s="164">
        <f>SUM(D12:D19)</f>
        <v>1274.5</v>
      </c>
      <c r="E11" s="164">
        <f>SUM(E12:E19)</f>
        <v>1074.6099999999999</v>
      </c>
    </row>
    <row r="12" spans="1:5" ht="15">
      <c r="A12" s="309" t="s">
        <v>399</v>
      </c>
      <c r="B12" s="311"/>
      <c r="C12" s="312" t="s">
        <v>541</v>
      </c>
      <c r="D12" s="313"/>
      <c r="E12" s="313"/>
    </row>
    <row r="13" spans="1:5" ht="15" customHeight="1">
      <c r="A13" s="309" t="s">
        <v>401</v>
      </c>
      <c r="B13" s="311"/>
      <c r="C13" s="312" t="s">
        <v>542</v>
      </c>
      <c r="D13" s="313"/>
      <c r="E13" s="313"/>
    </row>
    <row r="14" spans="1:5" ht="15">
      <c r="A14" s="314" t="s">
        <v>403</v>
      </c>
      <c r="B14" s="311"/>
      <c r="C14" s="312" t="s">
        <v>543</v>
      </c>
      <c r="D14" s="313"/>
      <c r="E14" s="313"/>
    </row>
    <row r="15" spans="1:5" ht="15">
      <c r="A15" s="314" t="s">
        <v>405</v>
      </c>
      <c r="B15" s="315"/>
      <c r="C15" s="316" t="s">
        <v>544</v>
      </c>
      <c r="D15" s="313"/>
      <c r="E15" s="313"/>
    </row>
    <row r="16" spans="1:5" ht="15">
      <c r="A16" s="314" t="s">
        <v>407</v>
      </c>
      <c r="B16" s="311"/>
      <c r="C16" s="312" t="s">
        <v>545</v>
      </c>
      <c r="D16" s="313"/>
      <c r="E16" s="313"/>
    </row>
    <row r="17" spans="1:6" ht="15">
      <c r="A17" s="314" t="s">
        <v>409</v>
      </c>
      <c r="B17" s="311"/>
      <c r="C17" s="312" t="s">
        <v>546</v>
      </c>
      <c r="D17" s="317"/>
      <c r="E17" s="317"/>
    </row>
    <row r="18" spans="1:6" ht="30">
      <c r="A18" s="309" t="s">
        <v>411</v>
      </c>
      <c r="B18" s="311"/>
      <c r="C18" s="312" t="s">
        <v>547</v>
      </c>
      <c r="D18" s="317"/>
      <c r="E18" s="317"/>
    </row>
    <row r="19" spans="1:6" ht="15">
      <c r="A19" s="314" t="s">
        <v>548</v>
      </c>
      <c r="B19" s="311"/>
      <c r="C19" s="312" t="s">
        <v>549</v>
      </c>
      <c r="D19" s="313">
        <v>1274.5</v>
      </c>
      <c r="E19" s="313">
        <v>1074.6099999999999</v>
      </c>
    </row>
    <row r="20" spans="1:6" ht="32.25" customHeight="1">
      <c r="A20" s="308" t="s">
        <v>240</v>
      </c>
      <c r="B20" s="641" t="s">
        <v>550</v>
      </c>
      <c r="C20" s="642"/>
      <c r="D20" s="317"/>
      <c r="E20" s="317"/>
    </row>
    <row r="21" spans="1:6" ht="30" customHeight="1">
      <c r="A21" s="308" t="s">
        <v>243</v>
      </c>
      <c r="B21" s="641" t="s">
        <v>551</v>
      </c>
      <c r="C21" s="642"/>
      <c r="D21" s="164">
        <f>SUM(D11,D20)</f>
        <v>1274.5</v>
      </c>
      <c r="E21" s="164">
        <f>SUM(E11,E20)</f>
        <v>1074.6099999999999</v>
      </c>
    </row>
    <row r="22" spans="1:6">
      <c r="C22" s="643" t="s">
        <v>552</v>
      </c>
      <c r="D22" s="643"/>
      <c r="E22" s="643"/>
    </row>
    <row r="23" spans="1:6">
      <c r="C23" s="318"/>
      <c r="D23" s="318"/>
      <c r="E23" s="318"/>
    </row>
    <row r="24" spans="1:6">
      <c r="C24" s="318"/>
      <c r="D24" s="318"/>
      <c r="E24" s="318"/>
    </row>
    <row r="25" spans="1:6" ht="12.75" customHeight="1">
      <c r="A25" s="5"/>
      <c r="B25" s="5"/>
      <c r="C25" s="5"/>
      <c r="D25" s="5"/>
      <c r="E25" s="2"/>
      <c r="F25" s="5"/>
    </row>
  </sheetData>
  <mergeCells count="9">
    <mergeCell ref="B20:C20"/>
    <mergeCell ref="B21:C21"/>
    <mergeCell ref="C22:E22"/>
    <mergeCell ref="C1:E1"/>
    <mergeCell ref="A5:E5"/>
    <mergeCell ref="A7:E7"/>
    <mergeCell ref="B9:C9"/>
    <mergeCell ref="B10:C10"/>
    <mergeCell ref="B11:C11"/>
  </mergeCells>
  <printOptions horizontalCentered="1"/>
  <pageMargins left="0.42" right="0.37" top="0.98425196850393704" bottom="0.98425196850393704" header="0.51181102362204722" footer="0.51181102362204722"/>
  <pageSetup paperSize="9" scale="84" fitToHeight="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showGridLines="0" topLeftCell="A4" zoomScaleNormal="100" zoomScaleSheetLayoutView="90" workbookViewId="0">
      <selection activeCell="E28" sqref="E28"/>
    </sheetView>
  </sheetViews>
  <sheetFormatPr defaultRowHeight="12.75"/>
  <cols>
    <col min="1" max="1" width="11.85546875" style="290" customWidth="1"/>
    <col min="2" max="2" width="1.85546875" style="290" customWidth="1"/>
    <col min="3" max="3" width="34.85546875" style="290" customWidth="1"/>
    <col min="4" max="4" width="12" style="290" customWidth="1"/>
    <col min="5" max="5" width="13.7109375" style="290" customWidth="1"/>
    <col min="6" max="6" width="12.85546875" style="290" customWidth="1"/>
    <col min="7" max="7" width="11.5703125" style="290" customWidth="1"/>
    <col min="8" max="8" width="13" style="290" customWidth="1"/>
    <col min="9" max="9" width="12.85546875" style="290" customWidth="1"/>
    <col min="10" max="10" width="4.85546875" style="290" customWidth="1"/>
    <col min="11" max="256" width="9.140625" style="290"/>
    <col min="257" max="257" width="11.85546875" style="290" customWidth="1"/>
    <col min="258" max="258" width="1.85546875" style="290" customWidth="1"/>
    <col min="259" max="259" width="34.85546875" style="290" customWidth="1"/>
    <col min="260" max="260" width="12" style="290" customWidth="1"/>
    <col min="261" max="261" width="13.7109375" style="290" customWidth="1"/>
    <col min="262" max="262" width="12.85546875" style="290" customWidth="1"/>
    <col min="263" max="263" width="11.5703125" style="290" customWidth="1"/>
    <col min="264" max="264" width="13" style="290" customWidth="1"/>
    <col min="265" max="265" width="12.85546875" style="290" customWidth="1"/>
    <col min="266" max="266" width="4.85546875" style="290" customWidth="1"/>
    <col min="267" max="512" width="9.140625" style="290"/>
    <col min="513" max="513" width="11.85546875" style="290" customWidth="1"/>
    <col min="514" max="514" width="1.85546875" style="290" customWidth="1"/>
    <col min="515" max="515" width="34.85546875" style="290" customWidth="1"/>
    <col min="516" max="516" width="12" style="290" customWidth="1"/>
    <col min="517" max="517" width="13.7109375" style="290" customWidth="1"/>
    <col min="518" max="518" width="12.85546875" style="290" customWidth="1"/>
    <col min="519" max="519" width="11.5703125" style="290" customWidth="1"/>
    <col min="520" max="520" width="13" style="290" customWidth="1"/>
    <col min="521" max="521" width="12.85546875" style="290" customWidth="1"/>
    <col min="522" max="522" width="4.85546875" style="290" customWidth="1"/>
    <col min="523" max="768" width="9.140625" style="290"/>
    <col min="769" max="769" width="11.85546875" style="290" customWidth="1"/>
    <col min="770" max="770" width="1.85546875" style="290" customWidth="1"/>
    <col min="771" max="771" width="34.85546875" style="290" customWidth="1"/>
    <col min="772" max="772" width="12" style="290" customWidth="1"/>
    <col min="773" max="773" width="13.7109375" style="290" customWidth="1"/>
    <col min="774" max="774" width="12.85546875" style="290" customWidth="1"/>
    <col min="775" max="775" width="11.5703125" style="290" customWidth="1"/>
    <col min="776" max="776" width="13" style="290" customWidth="1"/>
    <col min="777" max="777" width="12.85546875" style="290" customWidth="1"/>
    <col min="778" max="778" width="4.85546875" style="290" customWidth="1"/>
    <col min="779" max="1024" width="9.140625" style="290"/>
    <col min="1025" max="1025" width="11.85546875" style="290" customWidth="1"/>
    <col min="1026" max="1026" width="1.85546875" style="290" customWidth="1"/>
    <col min="1027" max="1027" width="34.85546875" style="290" customWidth="1"/>
    <col min="1028" max="1028" width="12" style="290" customWidth="1"/>
    <col min="1029" max="1029" width="13.7109375" style="290" customWidth="1"/>
    <col min="1030" max="1030" width="12.85546875" style="290" customWidth="1"/>
    <col min="1031" max="1031" width="11.5703125" style="290" customWidth="1"/>
    <col min="1032" max="1032" width="13" style="290" customWidth="1"/>
    <col min="1033" max="1033" width="12.85546875" style="290" customWidth="1"/>
    <col min="1034" max="1034" width="4.85546875" style="290" customWidth="1"/>
    <col min="1035" max="1280" width="9.140625" style="290"/>
    <col min="1281" max="1281" width="11.85546875" style="290" customWidth="1"/>
    <col min="1282" max="1282" width="1.85546875" style="290" customWidth="1"/>
    <col min="1283" max="1283" width="34.85546875" style="290" customWidth="1"/>
    <col min="1284" max="1284" width="12" style="290" customWidth="1"/>
    <col min="1285" max="1285" width="13.7109375" style="290" customWidth="1"/>
    <col min="1286" max="1286" width="12.85546875" style="290" customWidth="1"/>
    <col min="1287" max="1287" width="11.5703125" style="290" customWidth="1"/>
    <col min="1288" max="1288" width="13" style="290" customWidth="1"/>
    <col min="1289" max="1289" width="12.85546875" style="290" customWidth="1"/>
    <col min="1290" max="1290" width="4.85546875" style="290" customWidth="1"/>
    <col min="1291" max="1536" width="9.140625" style="290"/>
    <col min="1537" max="1537" width="11.85546875" style="290" customWidth="1"/>
    <col min="1538" max="1538" width="1.85546875" style="290" customWidth="1"/>
    <col min="1539" max="1539" width="34.85546875" style="290" customWidth="1"/>
    <col min="1540" max="1540" width="12" style="290" customWidth="1"/>
    <col min="1541" max="1541" width="13.7109375" style="290" customWidth="1"/>
    <col min="1542" max="1542" width="12.85546875" style="290" customWidth="1"/>
    <col min="1543" max="1543" width="11.5703125" style="290" customWidth="1"/>
    <col min="1544" max="1544" width="13" style="290" customWidth="1"/>
    <col min="1545" max="1545" width="12.85546875" style="290" customWidth="1"/>
    <col min="1546" max="1546" width="4.85546875" style="290" customWidth="1"/>
    <col min="1547" max="1792" width="9.140625" style="290"/>
    <col min="1793" max="1793" width="11.85546875" style="290" customWidth="1"/>
    <col min="1794" max="1794" width="1.85546875" style="290" customWidth="1"/>
    <col min="1795" max="1795" width="34.85546875" style="290" customWidth="1"/>
    <col min="1796" max="1796" width="12" style="290" customWidth="1"/>
    <col min="1797" max="1797" width="13.7109375" style="290" customWidth="1"/>
    <col min="1798" max="1798" width="12.85546875" style="290" customWidth="1"/>
    <col min="1799" max="1799" width="11.5703125" style="290" customWidth="1"/>
    <col min="1800" max="1800" width="13" style="290" customWidth="1"/>
    <col min="1801" max="1801" width="12.85546875" style="290" customWidth="1"/>
    <col min="1802" max="1802" width="4.85546875" style="290" customWidth="1"/>
    <col min="1803" max="2048" width="9.140625" style="290"/>
    <col min="2049" max="2049" width="11.85546875" style="290" customWidth="1"/>
    <col min="2050" max="2050" width="1.85546875" style="290" customWidth="1"/>
    <col min="2051" max="2051" width="34.85546875" style="290" customWidth="1"/>
    <col min="2052" max="2052" width="12" style="290" customWidth="1"/>
    <col min="2053" max="2053" width="13.7109375" style="290" customWidth="1"/>
    <col min="2054" max="2054" width="12.85546875" style="290" customWidth="1"/>
    <col min="2055" max="2055" width="11.5703125" style="290" customWidth="1"/>
    <col min="2056" max="2056" width="13" style="290" customWidth="1"/>
    <col min="2057" max="2057" width="12.85546875" style="290" customWidth="1"/>
    <col min="2058" max="2058" width="4.85546875" style="290" customWidth="1"/>
    <col min="2059" max="2304" width="9.140625" style="290"/>
    <col min="2305" max="2305" width="11.85546875" style="290" customWidth="1"/>
    <col min="2306" max="2306" width="1.85546875" style="290" customWidth="1"/>
    <col min="2307" max="2307" width="34.85546875" style="290" customWidth="1"/>
    <col min="2308" max="2308" width="12" style="290" customWidth="1"/>
    <col min="2309" max="2309" width="13.7109375" style="290" customWidth="1"/>
    <col min="2310" max="2310" width="12.85546875" style="290" customWidth="1"/>
    <col min="2311" max="2311" width="11.5703125" style="290" customWidth="1"/>
    <col min="2312" max="2312" width="13" style="290" customWidth="1"/>
    <col min="2313" max="2313" width="12.85546875" style="290" customWidth="1"/>
    <col min="2314" max="2314" width="4.85546875" style="290" customWidth="1"/>
    <col min="2315" max="2560" width="9.140625" style="290"/>
    <col min="2561" max="2561" width="11.85546875" style="290" customWidth="1"/>
    <col min="2562" max="2562" width="1.85546875" style="290" customWidth="1"/>
    <col min="2563" max="2563" width="34.85546875" style="290" customWidth="1"/>
    <col min="2564" max="2564" width="12" style="290" customWidth="1"/>
    <col min="2565" max="2565" width="13.7109375" style="290" customWidth="1"/>
    <col min="2566" max="2566" width="12.85546875" style="290" customWidth="1"/>
    <col min="2567" max="2567" width="11.5703125" style="290" customWidth="1"/>
    <col min="2568" max="2568" width="13" style="290" customWidth="1"/>
    <col min="2569" max="2569" width="12.85546875" style="290" customWidth="1"/>
    <col min="2570" max="2570" width="4.85546875" style="290" customWidth="1"/>
    <col min="2571" max="2816" width="9.140625" style="290"/>
    <col min="2817" max="2817" width="11.85546875" style="290" customWidth="1"/>
    <col min="2818" max="2818" width="1.85546875" style="290" customWidth="1"/>
    <col min="2819" max="2819" width="34.85546875" style="290" customWidth="1"/>
    <col min="2820" max="2820" width="12" style="290" customWidth="1"/>
    <col min="2821" max="2821" width="13.7109375" style="290" customWidth="1"/>
    <col min="2822" max="2822" width="12.85546875" style="290" customWidth="1"/>
    <col min="2823" max="2823" width="11.5703125" style="290" customWidth="1"/>
    <col min="2824" max="2824" width="13" style="290" customWidth="1"/>
    <col min="2825" max="2825" width="12.85546875" style="290" customWidth="1"/>
    <col min="2826" max="2826" width="4.85546875" style="290" customWidth="1"/>
    <col min="2827" max="3072" width="9.140625" style="290"/>
    <col min="3073" max="3073" width="11.85546875" style="290" customWidth="1"/>
    <col min="3074" max="3074" width="1.85546875" style="290" customWidth="1"/>
    <col min="3075" max="3075" width="34.85546875" style="290" customWidth="1"/>
    <col min="3076" max="3076" width="12" style="290" customWidth="1"/>
    <col min="3077" max="3077" width="13.7109375" style="290" customWidth="1"/>
    <col min="3078" max="3078" width="12.85546875" style="290" customWidth="1"/>
    <col min="3079" max="3079" width="11.5703125" style="290" customWidth="1"/>
    <col min="3080" max="3080" width="13" style="290" customWidth="1"/>
    <col min="3081" max="3081" width="12.85546875" style="290" customWidth="1"/>
    <col min="3082" max="3082" width="4.85546875" style="290" customWidth="1"/>
    <col min="3083" max="3328" width="9.140625" style="290"/>
    <col min="3329" max="3329" width="11.85546875" style="290" customWidth="1"/>
    <col min="3330" max="3330" width="1.85546875" style="290" customWidth="1"/>
    <col min="3331" max="3331" width="34.85546875" style="290" customWidth="1"/>
    <col min="3332" max="3332" width="12" style="290" customWidth="1"/>
    <col min="3333" max="3333" width="13.7109375" style="290" customWidth="1"/>
    <col min="3334" max="3334" width="12.85546875" style="290" customWidth="1"/>
    <col min="3335" max="3335" width="11.5703125" style="290" customWidth="1"/>
    <col min="3336" max="3336" width="13" style="290" customWidth="1"/>
    <col min="3337" max="3337" width="12.85546875" style="290" customWidth="1"/>
    <col min="3338" max="3338" width="4.85546875" style="290" customWidth="1"/>
    <col min="3339" max="3584" width="9.140625" style="290"/>
    <col min="3585" max="3585" width="11.85546875" style="290" customWidth="1"/>
    <col min="3586" max="3586" width="1.85546875" style="290" customWidth="1"/>
    <col min="3587" max="3587" width="34.85546875" style="290" customWidth="1"/>
    <col min="3588" max="3588" width="12" style="290" customWidth="1"/>
    <col min="3589" max="3589" width="13.7109375" style="290" customWidth="1"/>
    <col min="3590" max="3590" width="12.85546875" style="290" customWidth="1"/>
    <col min="3591" max="3591" width="11.5703125" style="290" customWidth="1"/>
    <col min="3592" max="3592" width="13" style="290" customWidth="1"/>
    <col min="3593" max="3593" width="12.85546875" style="290" customWidth="1"/>
    <col min="3594" max="3594" width="4.85546875" style="290" customWidth="1"/>
    <col min="3595" max="3840" width="9.140625" style="290"/>
    <col min="3841" max="3841" width="11.85546875" style="290" customWidth="1"/>
    <col min="3842" max="3842" width="1.85546875" style="290" customWidth="1"/>
    <col min="3843" max="3843" width="34.85546875" style="290" customWidth="1"/>
    <col min="3844" max="3844" width="12" style="290" customWidth="1"/>
    <col min="3845" max="3845" width="13.7109375" style="290" customWidth="1"/>
    <col min="3846" max="3846" width="12.85546875" style="290" customWidth="1"/>
    <col min="3847" max="3847" width="11.5703125" style="290" customWidth="1"/>
    <col min="3848" max="3848" width="13" style="290" customWidth="1"/>
    <col min="3849" max="3849" width="12.85546875" style="290" customWidth="1"/>
    <col min="3850" max="3850" width="4.85546875" style="290" customWidth="1"/>
    <col min="3851" max="4096" width="9.140625" style="290"/>
    <col min="4097" max="4097" width="11.85546875" style="290" customWidth="1"/>
    <col min="4098" max="4098" width="1.85546875" style="290" customWidth="1"/>
    <col min="4099" max="4099" width="34.85546875" style="290" customWidth="1"/>
    <col min="4100" max="4100" width="12" style="290" customWidth="1"/>
    <col min="4101" max="4101" width="13.7109375" style="290" customWidth="1"/>
    <col min="4102" max="4102" width="12.85546875" style="290" customWidth="1"/>
    <col min="4103" max="4103" width="11.5703125" style="290" customWidth="1"/>
    <col min="4104" max="4104" width="13" style="290" customWidth="1"/>
    <col min="4105" max="4105" width="12.85546875" style="290" customWidth="1"/>
    <col min="4106" max="4106" width="4.85546875" style="290" customWidth="1"/>
    <col min="4107" max="4352" width="9.140625" style="290"/>
    <col min="4353" max="4353" width="11.85546875" style="290" customWidth="1"/>
    <col min="4354" max="4354" width="1.85546875" style="290" customWidth="1"/>
    <col min="4355" max="4355" width="34.85546875" style="290" customWidth="1"/>
    <col min="4356" max="4356" width="12" style="290" customWidth="1"/>
    <col min="4357" max="4357" width="13.7109375" style="290" customWidth="1"/>
    <col min="4358" max="4358" width="12.85546875" style="290" customWidth="1"/>
    <col min="4359" max="4359" width="11.5703125" style="290" customWidth="1"/>
    <col min="4360" max="4360" width="13" style="290" customWidth="1"/>
    <col min="4361" max="4361" width="12.85546875" style="290" customWidth="1"/>
    <col min="4362" max="4362" width="4.85546875" style="290" customWidth="1"/>
    <col min="4363" max="4608" width="9.140625" style="290"/>
    <col min="4609" max="4609" width="11.85546875" style="290" customWidth="1"/>
    <col min="4610" max="4610" width="1.85546875" style="290" customWidth="1"/>
    <col min="4611" max="4611" width="34.85546875" style="290" customWidth="1"/>
    <col min="4612" max="4612" width="12" style="290" customWidth="1"/>
    <col min="4613" max="4613" width="13.7109375" style="290" customWidth="1"/>
    <col min="4614" max="4614" width="12.85546875" style="290" customWidth="1"/>
    <col min="4615" max="4615" width="11.5703125" style="290" customWidth="1"/>
    <col min="4616" max="4616" width="13" style="290" customWidth="1"/>
    <col min="4617" max="4617" width="12.85546875" style="290" customWidth="1"/>
    <col min="4618" max="4618" width="4.85546875" style="290" customWidth="1"/>
    <col min="4619" max="4864" width="9.140625" style="290"/>
    <col min="4865" max="4865" width="11.85546875" style="290" customWidth="1"/>
    <col min="4866" max="4866" width="1.85546875" style="290" customWidth="1"/>
    <col min="4867" max="4867" width="34.85546875" style="290" customWidth="1"/>
    <col min="4868" max="4868" width="12" style="290" customWidth="1"/>
    <col min="4869" max="4869" width="13.7109375" style="290" customWidth="1"/>
    <col min="4870" max="4870" width="12.85546875" style="290" customWidth="1"/>
    <col min="4871" max="4871" width="11.5703125" style="290" customWidth="1"/>
    <col min="4872" max="4872" width="13" style="290" customWidth="1"/>
    <col min="4873" max="4873" width="12.85546875" style="290" customWidth="1"/>
    <col min="4874" max="4874" width="4.85546875" style="290" customWidth="1"/>
    <col min="4875" max="5120" width="9.140625" style="290"/>
    <col min="5121" max="5121" width="11.85546875" style="290" customWidth="1"/>
    <col min="5122" max="5122" width="1.85546875" style="290" customWidth="1"/>
    <col min="5123" max="5123" width="34.85546875" style="290" customWidth="1"/>
    <col min="5124" max="5124" width="12" style="290" customWidth="1"/>
    <col min="5125" max="5125" width="13.7109375" style="290" customWidth="1"/>
    <col min="5126" max="5126" width="12.85546875" style="290" customWidth="1"/>
    <col min="5127" max="5127" width="11.5703125" style="290" customWidth="1"/>
    <col min="5128" max="5128" width="13" style="290" customWidth="1"/>
    <col min="5129" max="5129" width="12.85546875" style="290" customWidth="1"/>
    <col min="5130" max="5130" width="4.85546875" style="290" customWidth="1"/>
    <col min="5131" max="5376" width="9.140625" style="290"/>
    <col min="5377" max="5377" width="11.85546875" style="290" customWidth="1"/>
    <col min="5378" max="5378" width="1.85546875" style="290" customWidth="1"/>
    <col min="5379" max="5379" width="34.85546875" style="290" customWidth="1"/>
    <col min="5380" max="5380" width="12" style="290" customWidth="1"/>
    <col min="5381" max="5381" width="13.7109375" style="290" customWidth="1"/>
    <col min="5382" max="5382" width="12.85546875" style="290" customWidth="1"/>
    <col min="5383" max="5383" width="11.5703125" style="290" customWidth="1"/>
    <col min="5384" max="5384" width="13" style="290" customWidth="1"/>
    <col min="5385" max="5385" width="12.85546875" style="290" customWidth="1"/>
    <col min="5386" max="5386" width="4.85546875" style="290" customWidth="1"/>
    <col min="5387" max="5632" width="9.140625" style="290"/>
    <col min="5633" max="5633" width="11.85546875" style="290" customWidth="1"/>
    <col min="5634" max="5634" width="1.85546875" style="290" customWidth="1"/>
    <col min="5635" max="5635" width="34.85546875" style="290" customWidth="1"/>
    <col min="5636" max="5636" width="12" style="290" customWidth="1"/>
    <col min="5637" max="5637" width="13.7109375" style="290" customWidth="1"/>
    <col min="5638" max="5638" width="12.85546875" style="290" customWidth="1"/>
    <col min="5639" max="5639" width="11.5703125" style="290" customWidth="1"/>
    <col min="5640" max="5640" width="13" style="290" customWidth="1"/>
    <col min="5641" max="5641" width="12.85546875" style="290" customWidth="1"/>
    <col min="5642" max="5642" width="4.85546875" style="290" customWidth="1"/>
    <col min="5643" max="5888" width="9.140625" style="290"/>
    <col min="5889" max="5889" width="11.85546875" style="290" customWidth="1"/>
    <col min="5890" max="5890" width="1.85546875" style="290" customWidth="1"/>
    <col min="5891" max="5891" width="34.85546875" style="290" customWidth="1"/>
    <col min="5892" max="5892" width="12" style="290" customWidth="1"/>
    <col min="5893" max="5893" width="13.7109375" style="290" customWidth="1"/>
    <col min="5894" max="5894" width="12.85546875" style="290" customWidth="1"/>
    <col min="5895" max="5895" width="11.5703125" style="290" customWidth="1"/>
    <col min="5896" max="5896" width="13" style="290" customWidth="1"/>
    <col min="5897" max="5897" width="12.85546875" style="290" customWidth="1"/>
    <col min="5898" max="5898" width="4.85546875" style="290" customWidth="1"/>
    <col min="5899" max="6144" width="9.140625" style="290"/>
    <col min="6145" max="6145" width="11.85546875" style="290" customWidth="1"/>
    <col min="6146" max="6146" width="1.85546875" style="290" customWidth="1"/>
    <col min="6147" max="6147" width="34.85546875" style="290" customWidth="1"/>
    <col min="6148" max="6148" width="12" style="290" customWidth="1"/>
    <col min="6149" max="6149" width="13.7109375" style="290" customWidth="1"/>
    <col min="6150" max="6150" width="12.85546875" style="290" customWidth="1"/>
    <col min="6151" max="6151" width="11.5703125" style="290" customWidth="1"/>
    <col min="6152" max="6152" width="13" style="290" customWidth="1"/>
    <col min="6153" max="6153" width="12.85546875" style="290" customWidth="1"/>
    <col min="6154" max="6154" width="4.85546875" style="290" customWidth="1"/>
    <col min="6155" max="6400" width="9.140625" style="290"/>
    <col min="6401" max="6401" width="11.85546875" style="290" customWidth="1"/>
    <col min="6402" max="6402" width="1.85546875" style="290" customWidth="1"/>
    <col min="6403" max="6403" width="34.85546875" style="290" customWidth="1"/>
    <col min="6404" max="6404" width="12" style="290" customWidth="1"/>
    <col min="6405" max="6405" width="13.7109375" style="290" customWidth="1"/>
    <col min="6406" max="6406" width="12.85546875" style="290" customWidth="1"/>
    <col min="6407" max="6407" width="11.5703125" style="290" customWidth="1"/>
    <col min="6408" max="6408" width="13" style="290" customWidth="1"/>
    <col min="6409" max="6409" width="12.85546875" style="290" customWidth="1"/>
    <col min="6410" max="6410" width="4.85546875" style="290" customWidth="1"/>
    <col min="6411" max="6656" width="9.140625" style="290"/>
    <col min="6657" max="6657" width="11.85546875" style="290" customWidth="1"/>
    <col min="6658" max="6658" width="1.85546875" style="290" customWidth="1"/>
    <col min="6659" max="6659" width="34.85546875" style="290" customWidth="1"/>
    <col min="6660" max="6660" width="12" style="290" customWidth="1"/>
    <col min="6661" max="6661" width="13.7109375" style="290" customWidth="1"/>
    <col min="6662" max="6662" width="12.85546875" style="290" customWidth="1"/>
    <col min="6663" max="6663" width="11.5703125" style="290" customWidth="1"/>
    <col min="6664" max="6664" width="13" style="290" customWidth="1"/>
    <col min="6665" max="6665" width="12.85546875" style="290" customWidth="1"/>
    <col min="6666" max="6666" width="4.85546875" style="290" customWidth="1"/>
    <col min="6667" max="6912" width="9.140625" style="290"/>
    <col min="6913" max="6913" width="11.85546875" style="290" customWidth="1"/>
    <col min="6914" max="6914" width="1.85546875" style="290" customWidth="1"/>
    <col min="6915" max="6915" width="34.85546875" style="290" customWidth="1"/>
    <col min="6916" max="6916" width="12" style="290" customWidth="1"/>
    <col min="6917" max="6917" width="13.7109375" style="290" customWidth="1"/>
    <col min="6918" max="6918" width="12.85546875" style="290" customWidth="1"/>
    <col min="6919" max="6919" width="11.5703125" style="290" customWidth="1"/>
    <col min="6920" max="6920" width="13" style="290" customWidth="1"/>
    <col min="6921" max="6921" width="12.85546875" style="290" customWidth="1"/>
    <col min="6922" max="6922" width="4.85546875" style="290" customWidth="1"/>
    <col min="6923" max="7168" width="9.140625" style="290"/>
    <col min="7169" max="7169" width="11.85546875" style="290" customWidth="1"/>
    <col min="7170" max="7170" width="1.85546875" style="290" customWidth="1"/>
    <col min="7171" max="7171" width="34.85546875" style="290" customWidth="1"/>
    <col min="7172" max="7172" width="12" style="290" customWidth="1"/>
    <col min="7173" max="7173" width="13.7109375" style="290" customWidth="1"/>
    <col min="7174" max="7174" width="12.85546875" style="290" customWidth="1"/>
    <col min="7175" max="7175" width="11.5703125" style="290" customWidth="1"/>
    <col min="7176" max="7176" width="13" style="290" customWidth="1"/>
    <col min="7177" max="7177" width="12.85546875" style="290" customWidth="1"/>
    <col min="7178" max="7178" width="4.85546875" style="290" customWidth="1"/>
    <col min="7179" max="7424" width="9.140625" style="290"/>
    <col min="7425" max="7425" width="11.85546875" style="290" customWidth="1"/>
    <col min="7426" max="7426" width="1.85546875" style="290" customWidth="1"/>
    <col min="7427" max="7427" width="34.85546875" style="290" customWidth="1"/>
    <col min="7428" max="7428" width="12" style="290" customWidth="1"/>
    <col min="7429" max="7429" width="13.7109375" style="290" customWidth="1"/>
    <col min="7430" max="7430" width="12.85546875" style="290" customWidth="1"/>
    <col min="7431" max="7431" width="11.5703125" style="290" customWidth="1"/>
    <col min="7432" max="7432" width="13" style="290" customWidth="1"/>
    <col min="7433" max="7433" width="12.85546875" style="290" customWidth="1"/>
    <col min="7434" max="7434" width="4.85546875" style="290" customWidth="1"/>
    <col min="7435" max="7680" width="9.140625" style="290"/>
    <col min="7681" max="7681" width="11.85546875" style="290" customWidth="1"/>
    <col min="7682" max="7682" width="1.85546875" style="290" customWidth="1"/>
    <col min="7683" max="7683" width="34.85546875" style="290" customWidth="1"/>
    <col min="7684" max="7684" width="12" style="290" customWidth="1"/>
    <col min="7685" max="7685" width="13.7109375" style="290" customWidth="1"/>
    <col min="7686" max="7686" width="12.85546875" style="290" customWidth="1"/>
    <col min="7687" max="7687" width="11.5703125" style="290" customWidth="1"/>
    <col min="7688" max="7688" width="13" style="290" customWidth="1"/>
    <col min="7689" max="7689" width="12.85546875" style="290" customWidth="1"/>
    <col min="7690" max="7690" width="4.85546875" style="290" customWidth="1"/>
    <col min="7691" max="7936" width="9.140625" style="290"/>
    <col min="7937" max="7937" width="11.85546875" style="290" customWidth="1"/>
    <col min="7938" max="7938" width="1.85546875" style="290" customWidth="1"/>
    <col min="7939" max="7939" width="34.85546875" style="290" customWidth="1"/>
    <col min="7940" max="7940" width="12" style="290" customWidth="1"/>
    <col min="7941" max="7941" width="13.7109375" style="290" customWidth="1"/>
    <col min="7942" max="7942" width="12.85546875" style="290" customWidth="1"/>
    <col min="7943" max="7943" width="11.5703125" style="290" customWidth="1"/>
    <col min="7944" max="7944" width="13" style="290" customWidth="1"/>
    <col min="7945" max="7945" width="12.85546875" style="290" customWidth="1"/>
    <col min="7946" max="7946" width="4.85546875" style="290" customWidth="1"/>
    <col min="7947" max="8192" width="9.140625" style="290"/>
    <col min="8193" max="8193" width="11.85546875" style="290" customWidth="1"/>
    <col min="8194" max="8194" width="1.85546875" style="290" customWidth="1"/>
    <col min="8195" max="8195" width="34.85546875" style="290" customWidth="1"/>
    <col min="8196" max="8196" width="12" style="290" customWidth="1"/>
    <col min="8197" max="8197" width="13.7109375" style="290" customWidth="1"/>
    <col min="8198" max="8198" width="12.85546875" style="290" customWidth="1"/>
    <col min="8199" max="8199" width="11.5703125" style="290" customWidth="1"/>
    <col min="8200" max="8200" width="13" style="290" customWidth="1"/>
    <col min="8201" max="8201" width="12.85546875" style="290" customWidth="1"/>
    <col min="8202" max="8202" width="4.85546875" style="290" customWidth="1"/>
    <col min="8203" max="8448" width="9.140625" style="290"/>
    <col min="8449" max="8449" width="11.85546875" style="290" customWidth="1"/>
    <col min="8450" max="8450" width="1.85546875" style="290" customWidth="1"/>
    <col min="8451" max="8451" width="34.85546875" style="290" customWidth="1"/>
    <col min="8452" max="8452" width="12" style="290" customWidth="1"/>
    <col min="8453" max="8453" width="13.7109375" style="290" customWidth="1"/>
    <col min="8454" max="8454" width="12.85546875" style="290" customWidth="1"/>
    <col min="8455" max="8455" width="11.5703125" style="290" customWidth="1"/>
    <col min="8456" max="8456" width="13" style="290" customWidth="1"/>
    <col min="8457" max="8457" width="12.85546875" style="290" customWidth="1"/>
    <col min="8458" max="8458" width="4.85546875" style="290" customWidth="1"/>
    <col min="8459" max="8704" width="9.140625" style="290"/>
    <col min="8705" max="8705" width="11.85546875" style="290" customWidth="1"/>
    <col min="8706" max="8706" width="1.85546875" style="290" customWidth="1"/>
    <col min="8707" max="8707" width="34.85546875" style="290" customWidth="1"/>
    <col min="8708" max="8708" width="12" style="290" customWidth="1"/>
    <col min="8709" max="8709" width="13.7109375" style="290" customWidth="1"/>
    <col min="8710" max="8710" width="12.85546875" style="290" customWidth="1"/>
    <col min="8711" max="8711" width="11.5703125" style="290" customWidth="1"/>
    <col min="8712" max="8712" width="13" style="290" customWidth="1"/>
    <col min="8713" max="8713" width="12.85546875" style="290" customWidth="1"/>
    <col min="8714" max="8714" width="4.85546875" style="290" customWidth="1"/>
    <col min="8715" max="8960" width="9.140625" style="290"/>
    <col min="8961" max="8961" width="11.85546875" style="290" customWidth="1"/>
    <col min="8962" max="8962" width="1.85546875" style="290" customWidth="1"/>
    <col min="8963" max="8963" width="34.85546875" style="290" customWidth="1"/>
    <col min="8964" max="8964" width="12" style="290" customWidth="1"/>
    <col min="8965" max="8965" width="13.7109375" style="290" customWidth="1"/>
    <col min="8966" max="8966" width="12.85546875" style="290" customWidth="1"/>
    <col min="8967" max="8967" width="11.5703125" style="290" customWidth="1"/>
    <col min="8968" max="8968" width="13" style="290" customWidth="1"/>
    <col min="8969" max="8969" width="12.85546875" style="290" customWidth="1"/>
    <col min="8970" max="8970" width="4.85546875" style="290" customWidth="1"/>
    <col min="8971" max="9216" width="9.140625" style="290"/>
    <col min="9217" max="9217" width="11.85546875" style="290" customWidth="1"/>
    <col min="9218" max="9218" width="1.85546875" style="290" customWidth="1"/>
    <col min="9219" max="9219" width="34.85546875" style="290" customWidth="1"/>
    <col min="9220" max="9220" width="12" style="290" customWidth="1"/>
    <col min="9221" max="9221" width="13.7109375" style="290" customWidth="1"/>
    <col min="9222" max="9222" width="12.85546875" style="290" customWidth="1"/>
    <col min="9223" max="9223" width="11.5703125" style="290" customWidth="1"/>
    <col min="9224" max="9224" width="13" style="290" customWidth="1"/>
    <col min="9225" max="9225" width="12.85546875" style="290" customWidth="1"/>
    <col min="9226" max="9226" width="4.85546875" style="290" customWidth="1"/>
    <col min="9227" max="9472" width="9.140625" style="290"/>
    <col min="9473" max="9473" width="11.85546875" style="290" customWidth="1"/>
    <col min="9474" max="9474" width="1.85546875" style="290" customWidth="1"/>
    <col min="9475" max="9475" width="34.85546875" style="290" customWidth="1"/>
    <col min="9476" max="9476" width="12" style="290" customWidth="1"/>
    <col min="9477" max="9477" width="13.7109375" style="290" customWidth="1"/>
    <col min="9478" max="9478" width="12.85546875" style="290" customWidth="1"/>
    <col min="9479" max="9479" width="11.5703125" style="290" customWidth="1"/>
    <col min="9480" max="9480" width="13" style="290" customWidth="1"/>
    <col min="9481" max="9481" width="12.85546875" style="290" customWidth="1"/>
    <col min="9482" max="9482" width="4.85546875" style="290" customWidth="1"/>
    <col min="9483" max="9728" width="9.140625" style="290"/>
    <col min="9729" max="9729" width="11.85546875" style="290" customWidth="1"/>
    <col min="9730" max="9730" width="1.85546875" style="290" customWidth="1"/>
    <col min="9731" max="9731" width="34.85546875" style="290" customWidth="1"/>
    <col min="9732" max="9732" width="12" style="290" customWidth="1"/>
    <col min="9733" max="9733" width="13.7109375" style="290" customWidth="1"/>
    <col min="9734" max="9734" width="12.85546875" style="290" customWidth="1"/>
    <col min="9735" max="9735" width="11.5703125" style="290" customWidth="1"/>
    <col min="9736" max="9736" width="13" style="290" customWidth="1"/>
    <col min="9737" max="9737" width="12.85546875" style="290" customWidth="1"/>
    <col min="9738" max="9738" width="4.85546875" style="290" customWidth="1"/>
    <col min="9739" max="9984" width="9.140625" style="290"/>
    <col min="9985" max="9985" width="11.85546875" style="290" customWidth="1"/>
    <col min="9986" max="9986" width="1.85546875" style="290" customWidth="1"/>
    <col min="9987" max="9987" width="34.85546875" style="290" customWidth="1"/>
    <col min="9988" max="9988" width="12" style="290" customWidth="1"/>
    <col min="9989" max="9989" width="13.7109375" style="290" customWidth="1"/>
    <col min="9990" max="9990" width="12.85546875" style="290" customWidth="1"/>
    <col min="9991" max="9991" width="11.5703125" style="290" customWidth="1"/>
    <col min="9992" max="9992" width="13" style="290" customWidth="1"/>
    <col min="9993" max="9993" width="12.85546875" style="290" customWidth="1"/>
    <col min="9994" max="9994" width="4.85546875" style="290" customWidth="1"/>
    <col min="9995" max="10240" width="9.140625" style="290"/>
    <col min="10241" max="10241" width="11.85546875" style="290" customWidth="1"/>
    <col min="10242" max="10242" width="1.85546875" style="290" customWidth="1"/>
    <col min="10243" max="10243" width="34.85546875" style="290" customWidth="1"/>
    <col min="10244" max="10244" width="12" style="290" customWidth="1"/>
    <col min="10245" max="10245" width="13.7109375" style="290" customWidth="1"/>
    <col min="10246" max="10246" width="12.85546875" style="290" customWidth="1"/>
    <col min="10247" max="10247" width="11.5703125" style="290" customWidth="1"/>
    <col min="10248" max="10248" width="13" style="290" customWidth="1"/>
    <col min="10249" max="10249" width="12.85546875" style="290" customWidth="1"/>
    <col min="10250" max="10250" width="4.85546875" style="290" customWidth="1"/>
    <col min="10251" max="10496" width="9.140625" style="290"/>
    <col min="10497" max="10497" width="11.85546875" style="290" customWidth="1"/>
    <col min="10498" max="10498" width="1.85546875" style="290" customWidth="1"/>
    <col min="10499" max="10499" width="34.85546875" style="290" customWidth="1"/>
    <col min="10500" max="10500" width="12" style="290" customWidth="1"/>
    <col min="10501" max="10501" width="13.7109375" style="290" customWidth="1"/>
    <col min="10502" max="10502" width="12.85546875" style="290" customWidth="1"/>
    <col min="10503" max="10503" width="11.5703125" style="290" customWidth="1"/>
    <col min="10504" max="10504" width="13" style="290" customWidth="1"/>
    <col min="10505" max="10505" width="12.85546875" style="290" customWidth="1"/>
    <col min="10506" max="10506" width="4.85546875" style="290" customWidth="1"/>
    <col min="10507" max="10752" width="9.140625" style="290"/>
    <col min="10753" max="10753" width="11.85546875" style="290" customWidth="1"/>
    <col min="10754" max="10754" width="1.85546875" style="290" customWidth="1"/>
    <col min="10755" max="10755" width="34.85546875" style="290" customWidth="1"/>
    <col min="10756" max="10756" width="12" style="290" customWidth="1"/>
    <col min="10757" max="10757" width="13.7109375" style="290" customWidth="1"/>
    <col min="10758" max="10758" width="12.85546875" style="290" customWidth="1"/>
    <col min="10759" max="10759" width="11.5703125" style="290" customWidth="1"/>
    <col min="10760" max="10760" width="13" style="290" customWidth="1"/>
    <col min="10761" max="10761" width="12.85546875" style="290" customWidth="1"/>
    <col min="10762" max="10762" width="4.85546875" style="290" customWidth="1"/>
    <col min="10763" max="11008" width="9.140625" style="290"/>
    <col min="11009" max="11009" width="11.85546875" style="290" customWidth="1"/>
    <col min="11010" max="11010" width="1.85546875" style="290" customWidth="1"/>
    <col min="11011" max="11011" width="34.85546875" style="290" customWidth="1"/>
    <col min="11012" max="11012" width="12" style="290" customWidth="1"/>
    <col min="11013" max="11013" width="13.7109375" style="290" customWidth="1"/>
    <col min="11014" max="11014" width="12.85546875" style="290" customWidth="1"/>
    <col min="11015" max="11015" width="11.5703125" style="290" customWidth="1"/>
    <col min="11016" max="11016" width="13" style="290" customWidth="1"/>
    <col min="11017" max="11017" width="12.85546875" style="290" customWidth="1"/>
    <col min="11018" max="11018" width="4.85546875" style="290" customWidth="1"/>
    <col min="11019" max="11264" width="9.140625" style="290"/>
    <col min="11265" max="11265" width="11.85546875" style="290" customWidth="1"/>
    <col min="11266" max="11266" width="1.85546875" style="290" customWidth="1"/>
    <col min="11267" max="11267" width="34.85546875" style="290" customWidth="1"/>
    <col min="11268" max="11268" width="12" style="290" customWidth="1"/>
    <col min="11269" max="11269" width="13.7109375" style="290" customWidth="1"/>
    <col min="11270" max="11270" width="12.85546875" style="290" customWidth="1"/>
    <col min="11271" max="11271" width="11.5703125" style="290" customWidth="1"/>
    <col min="11272" max="11272" width="13" style="290" customWidth="1"/>
    <col min="11273" max="11273" width="12.85546875" style="290" customWidth="1"/>
    <col min="11274" max="11274" width="4.85546875" style="290" customWidth="1"/>
    <col min="11275" max="11520" width="9.140625" style="290"/>
    <col min="11521" max="11521" width="11.85546875" style="290" customWidth="1"/>
    <col min="11522" max="11522" width="1.85546875" style="290" customWidth="1"/>
    <col min="11523" max="11523" width="34.85546875" style="290" customWidth="1"/>
    <col min="11524" max="11524" width="12" style="290" customWidth="1"/>
    <col min="11525" max="11525" width="13.7109375" style="290" customWidth="1"/>
    <col min="11526" max="11526" width="12.85546875" style="290" customWidth="1"/>
    <col min="11527" max="11527" width="11.5703125" style="290" customWidth="1"/>
    <col min="11528" max="11528" width="13" style="290" customWidth="1"/>
    <col min="11529" max="11529" width="12.85546875" style="290" customWidth="1"/>
    <col min="11530" max="11530" width="4.85546875" style="290" customWidth="1"/>
    <col min="11531" max="11776" width="9.140625" style="290"/>
    <col min="11777" max="11777" width="11.85546875" style="290" customWidth="1"/>
    <col min="11778" max="11778" width="1.85546875" style="290" customWidth="1"/>
    <col min="11779" max="11779" width="34.85546875" style="290" customWidth="1"/>
    <col min="11780" max="11780" width="12" style="290" customWidth="1"/>
    <col min="11781" max="11781" width="13.7109375" style="290" customWidth="1"/>
    <col min="11782" max="11782" width="12.85546875" style="290" customWidth="1"/>
    <col min="11783" max="11783" width="11.5703125" style="290" customWidth="1"/>
    <col min="11784" max="11784" width="13" style="290" customWidth="1"/>
    <col min="11785" max="11785" width="12.85546875" style="290" customWidth="1"/>
    <col min="11786" max="11786" width="4.85546875" style="290" customWidth="1"/>
    <col min="11787" max="12032" width="9.140625" style="290"/>
    <col min="12033" max="12033" width="11.85546875" style="290" customWidth="1"/>
    <col min="12034" max="12034" width="1.85546875" style="290" customWidth="1"/>
    <col min="12035" max="12035" width="34.85546875" style="290" customWidth="1"/>
    <col min="12036" max="12036" width="12" style="290" customWidth="1"/>
    <col min="12037" max="12037" width="13.7109375" style="290" customWidth="1"/>
    <col min="12038" max="12038" width="12.85546875" style="290" customWidth="1"/>
    <col min="12039" max="12039" width="11.5703125" style="290" customWidth="1"/>
    <col min="12040" max="12040" width="13" style="290" customWidth="1"/>
    <col min="12041" max="12041" width="12.85546875" style="290" customWidth="1"/>
    <col min="12042" max="12042" width="4.85546875" style="290" customWidth="1"/>
    <col min="12043" max="12288" width="9.140625" style="290"/>
    <col min="12289" max="12289" width="11.85546875" style="290" customWidth="1"/>
    <col min="12290" max="12290" width="1.85546875" style="290" customWidth="1"/>
    <col min="12291" max="12291" width="34.85546875" style="290" customWidth="1"/>
    <col min="12292" max="12292" width="12" style="290" customWidth="1"/>
    <col min="12293" max="12293" width="13.7109375" style="290" customWidth="1"/>
    <col min="12294" max="12294" width="12.85546875" style="290" customWidth="1"/>
    <col min="12295" max="12295" width="11.5703125" style="290" customWidth="1"/>
    <col min="12296" max="12296" width="13" style="290" customWidth="1"/>
    <col min="12297" max="12297" width="12.85546875" style="290" customWidth="1"/>
    <col min="12298" max="12298" width="4.85546875" style="290" customWidth="1"/>
    <col min="12299" max="12544" width="9.140625" style="290"/>
    <col min="12545" max="12545" width="11.85546875" style="290" customWidth="1"/>
    <col min="12546" max="12546" width="1.85546875" style="290" customWidth="1"/>
    <col min="12547" max="12547" width="34.85546875" style="290" customWidth="1"/>
    <col min="12548" max="12548" width="12" style="290" customWidth="1"/>
    <col min="12549" max="12549" width="13.7109375" style="290" customWidth="1"/>
    <col min="12550" max="12550" width="12.85546875" style="290" customWidth="1"/>
    <col min="12551" max="12551" width="11.5703125" style="290" customWidth="1"/>
    <col min="12552" max="12552" width="13" style="290" customWidth="1"/>
    <col min="12553" max="12553" width="12.85546875" style="290" customWidth="1"/>
    <col min="12554" max="12554" width="4.85546875" style="290" customWidth="1"/>
    <col min="12555" max="12800" width="9.140625" style="290"/>
    <col min="12801" max="12801" width="11.85546875" style="290" customWidth="1"/>
    <col min="12802" max="12802" width="1.85546875" style="290" customWidth="1"/>
    <col min="12803" max="12803" width="34.85546875" style="290" customWidth="1"/>
    <col min="12804" max="12804" width="12" style="290" customWidth="1"/>
    <col min="12805" max="12805" width="13.7109375" style="290" customWidth="1"/>
    <col min="12806" max="12806" width="12.85546875" style="290" customWidth="1"/>
    <col min="12807" max="12807" width="11.5703125" style="290" customWidth="1"/>
    <col min="12808" max="12808" width="13" style="290" customWidth="1"/>
    <col min="12809" max="12809" width="12.85546875" style="290" customWidth="1"/>
    <col min="12810" max="12810" width="4.85546875" style="290" customWidth="1"/>
    <col min="12811" max="13056" width="9.140625" style="290"/>
    <col min="13057" max="13057" width="11.85546875" style="290" customWidth="1"/>
    <col min="13058" max="13058" width="1.85546875" style="290" customWidth="1"/>
    <col min="13059" max="13059" width="34.85546875" style="290" customWidth="1"/>
    <col min="13060" max="13060" width="12" style="290" customWidth="1"/>
    <col min="13061" max="13061" width="13.7109375" style="290" customWidth="1"/>
    <col min="13062" max="13062" width="12.85546875" style="290" customWidth="1"/>
    <col min="13063" max="13063" width="11.5703125" style="290" customWidth="1"/>
    <col min="13064" max="13064" width="13" style="290" customWidth="1"/>
    <col min="13065" max="13065" width="12.85546875" style="290" customWidth="1"/>
    <col min="13066" max="13066" width="4.85546875" style="290" customWidth="1"/>
    <col min="13067" max="13312" width="9.140625" style="290"/>
    <col min="13313" max="13313" width="11.85546875" style="290" customWidth="1"/>
    <col min="13314" max="13314" width="1.85546875" style="290" customWidth="1"/>
    <col min="13315" max="13315" width="34.85546875" style="290" customWidth="1"/>
    <col min="13316" max="13316" width="12" style="290" customWidth="1"/>
    <col min="13317" max="13317" width="13.7109375" style="290" customWidth="1"/>
    <col min="13318" max="13318" width="12.85546875" style="290" customWidth="1"/>
    <col min="13319" max="13319" width="11.5703125" style="290" customWidth="1"/>
    <col min="13320" max="13320" width="13" style="290" customWidth="1"/>
    <col min="13321" max="13321" width="12.85546875" style="290" customWidth="1"/>
    <col min="13322" max="13322" width="4.85546875" style="290" customWidth="1"/>
    <col min="13323" max="13568" width="9.140625" style="290"/>
    <col min="13569" max="13569" width="11.85546875" style="290" customWidth="1"/>
    <col min="13570" max="13570" width="1.85546875" style="290" customWidth="1"/>
    <col min="13571" max="13571" width="34.85546875" style="290" customWidth="1"/>
    <col min="13572" max="13572" width="12" style="290" customWidth="1"/>
    <col min="13573" max="13573" width="13.7109375" style="290" customWidth="1"/>
    <col min="13574" max="13574" width="12.85546875" style="290" customWidth="1"/>
    <col min="13575" max="13575" width="11.5703125" style="290" customWidth="1"/>
    <col min="13576" max="13576" width="13" style="290" customWidth="1"/>
    <col min="13577" max="13577" width="12.85546875" style="290" customWidth="1"/>
    <col min="13578" max="13578" width="4.85546875" style="290" customWidth="1"/>
    <col min="13579" max="13824" width="9.140625" style="290"/>
    <col min="13825" max="13825" width="11.85546875" style="290" customWidth="1"/>
    <col min="13826" max="13826" width="1.85546875" style="290" customWidth="1"/>
    <col min="13827" max="13827" width="34.85546875" style="290" customWidth="1"/>
    <col min="13828" max="13828" width="12" style="290" customWidth="1"/>
    <col min="13829" max="13829" width="13.7109375" style="290" customWidth="1"/>
    <col min="13830" max="13830" width="12.85546875" style="290" customWidth="1"/>
    <col min="13831" max="13831" width="11.5703125" style="290" customWidth="1"/>
    <col min="13832" max="13832" width="13" style="290" customWidth="1"/>
    <col min="13833" max="13833" width="12.85546875" style="290" customWidth="1"/>
    <col min="13834" max="13834" width="4.85546875" style="290" customWidth="1"/>
    <col min="13835" max="14080" width="9.140625" style="290"/>
    <col min="14081" max="14081" width="11.85546875" style="290" customWidth="1"/>
    <col min="14082" max="14082" width="1.85546875" style="290" customWidth="1"/>
    <col min="14083" max="14083" width="34.85546875" style="290" customWidth="1"/>
    <col min="14084" max="14084" width="12" style="290" customWidth="1"/>
    <col min="14085" max="14085" width="13.7109375" style="290" customWidth="1"/>
    <col min="14086" max="14086" width="12.85546875" style="290" customWidth="1"/>
    <col min="14087" max="14087" width="11.5703125" style="290" customWidth="1"/>
    <col min="14088" max="14088" width="13" style="290" customWidth="1"/>
    <col min="14089" max="14089" width="12.85546875" style="290" customWidth="1"/>
    <col min="14090" max="14090" width="4.85546875" style="290" customWidth="1"/>
    <col min="14091" max="14336" width="9.140625" style="290"/>
    <col min="14337" max="14337" width="11.85546875" style="290" customWidth="1"/>
    <col min="14338" max="14338" width="1.85546875" style="290" customWidth="1"/>
    <col min="14339" max="14339" width="34.85546875" style="290" customWidth="1"/>
    <col min="14340" max="14340" width="12" style="290" customWidth="1"/>
    <col min="14341" max="14341" width="13.7109375" style="290" customWidth="1"/>
    <col min="14342" max="14342" width="12.85546875" style="290" customWidth="1"/>
    <col min="14343" max="14343" width="11.5703125" style="290" customWidth="1"/>
    <col min="14344" max="14344" width="13" style="290" customWidth="1"/>
    <col min="14345" max="14345" width="12.85546875" style="290" customWidth="1"/>
    <col min="14346" max="14346" width="4.85546875" style="290" customWidth="1"/>
    <col min="14347" max="14592" width="9.140625" style="290"/>
    <col min="14593" max="14593" width="11.85546875" style="290" customWidth="1"/>
    <col min="14594" max="14594" width="1.85546875" style="290" customWidth="1"/>
    <col min="14595" max="14595" width="34.85546875" style="290" customWidth="1"/>
    <col min="14596" max="14596" width="12" style="290" customWidth="1"/>
    <col min="14597" max="14597" width="13.7109375" style="290" customWidth="1"/>
    <col min="14598" max="14598" width="12.85546875" style="290" customWidth="1"/>
    <col min="14599" max="14599" width="11.5703125" style="290" customWidth="1"/>
    <col min="14600" max="14600" width="13" style="290" customWidth="1"/>
    <col min="14601" max="14601" width="12.85546875" style="290" customWidth="1"/>
    <col min="14602" max="14602" width="4.85546875" style="290" customWidth="1"/>
    <col min="14603" max="14848" width="9.140625" style="290"/>
    <col min="14849" max="14849" width="11.85546875" style="290" customWidth="1"/>
    <col min="14850" max="14850" width="1.85546875" style="290" customWidth="1"/>
    <col min="14851" max="14851" width="34.85546875" style="290" customWidth="1"/>
    <col min="14852" max="14852" width="12" style="290" customWidth="1"/>
    <col min="14853" max="14853" width="13.7109375" style="290" customWidth="1"/>
    <col min="14854" max="14854" width="12.85546875" style="290" customWidth="1"/>
    <col min="14855" max="14855" width="11.5703125" style="290" customWidth="1"/>
    <col min="14856" max="14856" width="13" style="290" customWidth="1"/>
    <col min="14857" max="14857" width="12.85546875" style="290" customWidth="1"/>
    <col min="14858" max="14858" width="4.85546875" style="290" customWidth="1"/>
    <col min="14859" max="15104" width="9.140625" style="290"/>
    <col min="15105" max="15105" width="11.85546875" style="290" customWidth="1"/>
    <col min="15106" max="15106" width="1.85546875" style="290" customWidth="1"/>
    <col min="15107" max="15107" width="34.85546875" style="290" customWidth="1"/>
    <col min="15108" max="15108" width="12" style="290" customWidth="1"/>
    <col min="15109" max="15109" width="13.7109375" style="290" customWidth="1"/>
    <col min="15110" max="15110" width="12.85546875" style="290" customWidth="1"/>
    <col min="15111" max="15111" width="11.5703125" style="290" customWidth="1"/>
    <col min="15112" max="15112" width="13" style="290" customWidth="1"/>
    <col min="15113" max="15113" width="12.85546875" style="290" customWidth="1"/>
    <col min="15114" max="15114" width="4.85546875" style="290" customWidth="1"/>
    <col min="15115" max="15360" width="9.140625" style="290"/>
    <col min="15361" max="15361" width="11.85546875" style="290" customWidth="1"/>
    <col min="15362" max="15362" width="1.85546875" style="290" customWidth="1"/>
    <col min="15363" max="15363" width="34.85546875" style="290" customWidth="1"/>
    <col min="15364" max="15364" width="12" style="290" customWidth="1"/>
    <col min="15365" max="15365" width="13.7109375" style="290" customWidth="1"/>
    <col min="15366" max="15366" width="12.85546875" style="290" customWidth="1"/>
    <col min="15367" max="15367" width="11.5703125" style="290" customWidth="1"/>
    <col min="15368" max="15368" width="13" style="290" customWidth="1"/>
    <col min="15369" max="15369" width="12.85546875" style="290" customWidth="1"/>
    <col min="15370" max="15370" width="4.85546875" style="290" customWidth="1"/>
    <col min="15371" max="15616" width="9.140625" style="290"/>
    <col min="15617" max="15617" width="11.85546875" style="290" customWidth="1"/>
    <col min="15618" max="15618" width="1.85546875" style="290" customWidth="1"/>
    <col min="15619" max="15619" width="34.85546875" style="290" customWidth="1"/>
    <col min="15620" max="15620" width="12" style="290" customWidth="1"/>
    <col min="15621" max="15621" width="13.7109375" style="290" customWidth="1"/>
    <col min="15622" max="15622" width="12.85546875" style="290" customWidth="1"/>
    <col min="15623" max="15623" width="11.5703125" style="290" customWidth="1"/>
    <col min="15624" max="15624" width="13" style="290" customWidth="1"/>
    <col min="15625" max="15625" width="12.85546875" style="290" customWidth="1"/>
    <col min="15626" max="15626" width="4.85546875" style="290" customWidth="1"/>
    <col min="15627" max="15872" width="9.140625" style="290"/>
    <col min="15873" max="15873" width="11.85546875" style="290" customWidth="1"/>
    <col min="15874" max="15874" width="1.85546875" style="290" customWidth="1"/>
    <col min="15875" max="15875" width="34.85546875" style="290" customWidth="1"/>
    <col min="15876" max="15876" width="12" style="290" customWidth="1"/>
    <col min="15877" max="15877" width="13.7109375" style="290" customWidth="1"/>
    <col min="15878" max="15878" width="12.85546875" style="290" customWidth="1"/>
    <col min="15879" max="15879" width="11.5703125" style="290" customWidth="1"/>
    <col min="15880" max="15880" width="13" style="290" customWidth="1"/>
    <col min="15881" max="15881" width="12.85546875" style="290" customWidth="1"/>
    <col min="15882" max="15882" width="4.85546875" style="290" customWidth="1"/>
    <col min="15883" max="16128" width="9.140625" style="290"/>
    <col min="16129" max="16129" width="11.85546875" style="290" customWidth="1"/>
    <col min="16130" max="16130" width="1.85546875" style="290" customWidth="1"/>
    <col min="16131" max="16131" width="34.85546875" style="290" customWidth="1"/>
    <col min="16132" max="16132" width="12" style="290" customWidth="1"/>
    <col min="16133" max="16133" width="13.7109375" style="290" customWidth="1"/>
    <col min="16134" max="16134" width="12.85546875" style="290" customWidth="1"/>
    <col min="16135" max="16135" width="11.5703125" style="290" customWidth="1"/>
    <col min="16136" max="16136" width="13" style="290" customWidth="1"/>
    <col min="16137" max="16137" width="12.85546875" style="290" customWidth="1"/>
    <col min="16138" max="16138" width="4.85546875" style="290" customWidth="1"/>
    <col min="16139" max="16384" width="9.140625" style="290"/>
  </cols>
  <sheetData>
    <row r="1" spans="1:9">
      <c r="F1" s="319"/>
    </row>
    <row r="2" spans="1:9">
      <c r="F2" s="628" t="s">
        <v>501</v>
      </c>
      <c r="G2" s="628"/>
      <c r="H2" s="628"/>
      <c r="I2" s="628"/>
    </row>
    <row r="3" spans="1:9">
      <c r="B3" s="174"/>
      <c r="F3" s="290" t="s">
        <v>553</v>
      </c>
    </row>
    <row r="5" spans="1:9" ht="32.25" customHeight="1">
      <c r="A5" s="570" t="s">
        <v>554</v>
      </c>
      <c r="B5" s="570"/>
      <c r="C5" s="570"/>
      <c r="D5" s="570"/>
      <c r="E5" s="570"/>
      <c r="F5" s="570"/>
      <c r="G5" s="570"/>
      <c r="H5" s="570"/>
      <c r="I5" s="570"/>
    </row>
    <row r="6" spans="1:9" ht="12.75" customHeight="1">
      <c r="A6" s="320"/>
      <c r="B6" s="320"/>
      <c r="C6" s="320"/>
      <c r="D6" s="320"/>
      <c r="E6" s="320"/>
      <c r="F6" s="320"/>
      <c r="G6" s="320"/>
      <c r="H6" s="320"/>
      <c r="I6" s="320"/>
    </row>
    <row r="7" spans="1:9" ht="31.5" customHeight="1">
      <c r="A7" s="570" t="s">
        <v>555</v>
      </c>
      <c r="B7" s="570"/>
      <c r="C7" s="570"/>
      <c r="D7" s="570"/>
      <c r="E7" s="570"/>
      <c r="F7" s="570"/>
      <c r="G7" s="570"/>
      <c r="H7" s="570"/>
      <c r="I7" s="570"/>
    </row>
    <row r="9" spans="1:9" ht="25.5" customHeight="1">
      <c r="A9" s="652" t="s">
        <v>11</v>
      </c>
      <c r="B9" s="653" t="s">
        <v>397</v>
      </c>
      <c r="C9" s="654"/>
      <c r="D9" s="652" t="s">
        <v>14</v>
      </c>
      <c r="E9" s="652"/>
      <c r="F9" s="652"/>
      <c r="G9" s="652" t="s">
        <v>15</v>
      </c>
      <c r="H9" s="652"/>
      <c r="I9" s="652"/>
    </row>
    <row r="10" spans="1:9" ht="76.5">
      <c r="A10" s="652"/>
      <c r="B10" s="655"/>
      <c r="C10" s="656"/>
      <c r="D10" s="43" t="s">
        <v>505</v>
      </c>
      <c r="E10" s="43" t="s">
        <v>556</v>
      </c>
      <c r="F10" s="43" t="s">
        <v>557</v>
      </c>
      <c r="G10" s="43" t="s">
        <v>505</v>
      </c>
      <c r="H10" s="43" t="s">
        <v>556</v>
      </c>
      <c r="I10" s="43" t="s">
        <v>557</v>
      </c>
    </row>
    <row r="11" spans="1:9">
      <c r="A11" s="43">
        <v>1</v>
      </c>
      <c r="B11" s="657">
        <v>2</v>
      </c>
      <c r="C11" s="658"/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</row>
    <row r="12" spans="1:9" ht="25.5" customHeight="1">
      <c r="A12" s="10" t="s">
        <v>238</v>
      </c>
      <c r="B12" s="577" t="s">
        <v>558</v>
      </c>
      <c r="C12" s="659"/>
      <c r="D12" s="321">
        <f t="shared" ref="D12:I12" si="0">SUM(D13,D14,D17,D23,D24,D27)</f>
        <v>16044.689999999999</v>
      </c>
      <c r="E12" s="321">
        <f t="shared" si="0"/>
        <v>15714</v>
      </c>
      <c r="F12" s="321">
        <f t="shared" si="0"/>
        <v>0</v>
      </c>
      <c r="G12" s="321">
        <f t="shared" si="0"/>
        <v>22861.55</v>
      </c>
      <c r="H12" s="321">
        <f t="shared" si="0"/>
        <v>22861.55</v>
      </c>
      <c r="I12" s="321">
        <f t="shared" si="0"/>
        <v>0</v>
      </c>
    </row>
    <row r="13" spans="1:9" ht="15" customHeight="1">
      <c r="A13" s="43" t="s">
        <v>559</v>
      </c>
      <c r="B13" s="660" t="s">
        <v>560</v>
      </c>
      <c r="C13" s="661"/>
      <c r="D13" s="322"/>
      <c r="E13" s="322"/>
      <c r="F13" s="164"/>
      <c r="G13" s="322"/>
      <c r="H13" s="322"/>
      <c r="I13" s="164"/>
    </row>
    <row r="14" spans="1:9" ht="12.95" customHeight="1">
      <c r="A14" s="43" t="s">
        <v>401</v>
      </c>
      <c r="B14" s="427" t="s">
        <v>561</v>
      </c>
      <c r="C14" s="587"/>
      <c r="D14" s="321">
        <f t="shared" ref="D14:I14" si="1">SUM(D15:D16)</f>
        <v>0</v>
      </c>
      <c r="E14" s="321">
        <f t="shared" si="1"/>
        <v>0</v>
      </c>
      <c r="F14" s="321">
        <f t="shared" si="1"/>
        <v>0</v>
      </c>
      <c r="G14" s="321">
        <f t="shared" si="1"/>
        <v>0</v>
      </c>
      <c r="H14" s="321">
        <f t="shared" si="1"/>
        <v>0</v>
      </c>
      <c r="I14" s="321">
        <f t="shared" si="1"/>
        <v>0</v>
      </c>
    </row>
    <row r="15" spans="1:9" ht="12.95" customHeight="1">
      <c r="A15" s="43" t="s">
        <v>562</v>
      </c>
      <c r="B15" s="47"/>
      <c r="C15" s="240" t="s">
        <v>563</v>
      </c>
      <c r="D15" s="322"/>
      <c r="E15" s="322"/>
      <c r="F15" s="323"/>
      <c r="G15" s="322"/>
      <c r="H15" s="322"/>
      <c r="I15" s="323"/>
    </row>
    <row r="16" spans="1:9" ht="12.95" customHeight="1">
      <c r="A16" s="43" t="s">
        <v>564</v>
      </c>
      <c r="B16" s="47"/>
      <c r="C16" s="240" t="s">
        <v>565</v>
      </c>
      <c r="D16" s="322"/>
      <c r="E16" s="322"/>
      <c r="F16" s="323"/>
      <c r="G16" s="322"/>
      <c r="H16" s="322"/>
      <c r="I16" s="323"/>
    </row>
    <row r="17" spans="1:9" ht="25.5" customHeight="1">
      <c r="A17" s="43" t="s">
        <v>403</v>
      </c>
      <c r="B17" s="427" t="s">
        <v>566</v>
      </c>
      <c r="C17" s="587"/>
      <c r="D17" s="164">
        <f t="shared" ref="D17:I17" si="2">SUM(D18:D22)</f>
        <v>0</v>
      </c>
      <c r="E17" s="164">
        <f t="shared" si="2"/>
        <v>0</v>
      </c>
      <c r="F17" s="164">
        <f t="shared" si="2"/>
        <v>0</v>
      </c>
      <c r="G17" s="164">
        <f t="shared" si="2"/>
        <v>0</v>
      </c>
      <c r="H17" s="164">
        <f t="shared" si="2"/>
        <v>0</v>
      </c>
      <c r="I17" s="164">
        <f t="shared" si="2"/>
        <v>0</v>
      </c>
    </row>
    <row r="18" spans="1:9" ht="12.95" customHeight="1">
      <c r="A18" s="43" t="s">
        <v>567</v>
      </c>
      <c r="B18" s="47"/>
      <c r="C18" s="240" t="s">
        <v>568</v>
      </c>
      <c r="D18" s="322"/>
      <c r="E18" s="322"/>
      <c r="F18" s="323"/>
      <c r="G18" s="322"/>
      <c r="H18" s="322"/>
      <c r="I18" s="323"/>
    </row>
    <row r="19" spans="1:9" ht="12.95" customHeight="1">
      <c r="A19" s="43" t="s">
        <v>569</v>
      </c>
      <c r="B19" s="47"/>
      <c r="C19" s="240" t="s">
        <v>570</v>
      </c>
      <c r="D19" s="322"/>
      <c r="E19" s="322"/>
      <c r="F19" s="323"/>
      <c r="G19" s="322"/>
      <c r="H19" s="322"/>
      <c r="I19" s="323"/>
    </row>
    <row r="20" spans="1:9" ht="12.95" customHeight="1">
      <c r="A20" s="43" t="s">
        <v>571</v>
      </c>
      <c r="B20" s="47"/>
      <c r="C20" s="240" t="s">
        <v>572</v>
      </c>
      <c r="D20" s="322"/>
      <c r="E20" s="322"/>
      <c r="F20" s="323"/>
      <c r="G20" s="322"/>
      <c r="H20" s="322"/>
      <c r="I20" s="323"/>
    </row>
    <row r="21" spans="1:9" ht="12.95" customHeight="1">
      <c r="A21" s="43" t="s">
        <v>573</v>
      </c>
      <c r="B21" s="47"/>
      <c r="C21" s="240" t="s">
        <v>574</v>
      </c>
      <c r="D21" s="322"/>
      <c r="E21" s="322"/>
      <c r="F21" s="323"/>
      <c r="G21" s="322"/>
      <c r="H21" s="322"/>
      <c r="I21" s="323"/>
    </row>
    <row r="22" spans="1:9" ht="12.95" customHeight="1">
      <c r="A22" s="43" t="s">
        <v>575</v>
      </c>
      <c r="B22" s="47"/>
      <c r="C22" s="240" t="s">
        <v>412</v>
      </c>
      <c r="D22" s="322"/>
      <c r="E22" s="322"/>
      <c r="F22" s="323"/>
      <c r="G22" s="322"/>
      <c r="H22" s="322"/>
      <c r="I22" s="323"/>
    </row>
    <row r="23" spans="1:9" ht="25.5" customHeight="1">
      <c r="A23" s="43" t="s">
        <v>405</v>
      </c>
      <c r="B23" s="427" t="s">
        <v>576</v>
      </c>
      <c r="C23" s="587"/>
      <c r="D23" s="322"/>
      <c r="E23" s="322"/>
      <c r="F23" s="324"/>
      <c r="G23" s="322"/>
      <c r="H23" s="322"/>
      <c r="I23" s="324"/>
    </row>
    <row r="24" spans="1:9" ht="12.95" customHeight="1">
      <c r="A24" s="43" t="s">
        <v>407</v>
      </c>
      <c r="B24" s="427" t="s">
        <v>77</v>
      </c>
      <c r="C24" s="587"/>
      <c r="D24" s="164">
        <f t="shared" ref="D24:I24" si="3">SUM(D25:D26)</f>
        <v>15646.05</v>
      </c>
      <c r="E24" s="164">
        <f t="shared" si="3"/>
        <v>15646.05</v>
      </c>
      <c r="F24" s="164">
        <f t="shared" si="3"/>
        <v>0</v>
      </c>
      <c r="G24" s="164">
        <f t="shared" si="3"/>
        <v>22861.55</v>
      </c>
      <c r="H24" s="164">
        <f t="shared" si="3"/>
        <v>22861.55</v>
      </c>
      <c r="I24" s="164">
        <f t="shared" si="3"/>
        <v>0</v>
      </c>
    </row>
    <row r="25" spans="1:9" ht="12.95" customHeight="1">
      <c r="A25" s="43" t="s">
        <v>577</v>
      </c>
      <c r="B25" s="47"/>
      <c r="C25" s="240" t="s">
        <v>578</v>
      </c>
      <c r="D25" s="322">
        <v>15646.05</v>
      </c>
      <c r="E25" s="322">
        <v>15646.05</v>
      </c>
      <c r="F25" s="323"/>
      <c r="G25" s="322">
        <v>22861.55</v>
      </c>
      <c r="H25" s="322">
        <v>22861.55</v>
      </c>
      <c r="I25" s="323"/>
    </row>
    <row r="26" spans="1:9" ht="12.95" customHeight="1">
      <c r="A26" s="43" t="s">
        <v>579</v>
      </c>
      <c r="B26" s="47"/>
      <c r="C26" s="240" t="s">
        <v>412</v>
      </c>
      <c r="D26" s="322"/>
      <c r="E26" s="322"/>
      <c r="F26" s="323"/>
      <c r="G26" s="322"/>
      <c r="H26" s="322"/>
      <c r="I26" s="323"/>
    </row>
    <row r="27" spans="1:9" ht="12.95" customHeight="1">
      <c r="A27" s="43" t="s">
        <v>409</v>
      </c>
      <c r="B27" s="427" t="s">
        <v>79</v>
      </c>
      <c r="C27" s="587"/>
      <c r="D27" s="322">
        <v>398.64</v>
      </c>
      <c r="E27" s="322">
        <v>67.95</v>
      </c>
      <c r="F27" s="324"/>
      <c r="G27" s="322"/>
      <c r="H27" s="322"/>
      <c r="I27" s="324"/>
    </row>
    <row r="28" spans="1:9" ht="51.75" customHeight="1">
      <c r="A28" s="10" t="s">
        <v>240</v>
      </c>
      <c r="B28" s="577" t="s">
        <v>580</v>
      </c>
      <c r="C28" s="578"/>
      <c r="D28" s="324"/>
      <c r="E28" s="324"/>
      <c r="F28" s="324"/>
      <c r="G28" s="322"/>
      <c r="H28" s="324"/>
      <c r="I28" s="324"/>
    </row>
    <row r="29" spans="1:9" ht="48" customHeight="1">
      <c r="A29" s="10" t="s">
        <v>243</v>
      </c>
      <c r="B29" s="581" t="s">
        <v>581</v>
      </c>
      <c r="C29" s="581"/>
      <c r="D29" s="325">
        <f t="shared" ref="D29:I29" si="4">SUM(D12)-SUM(D28)</f>
        <v>16044.689999999999</v>
      </c>
      <c r="E29" s="325">
        <f t="shared" si="4"/>
        <v>15714</v>
      </c>
      <c r="F29" s="325">
        <f t="shared" si="4"/>
        <v>0</v>
      </c>
      <c r="G29" s="325">
        <f>SUM(G12)+SUM(G28)</f>
        <v>22861.55</v>
      </c>
      <c r="H29" s="325">
        <f t="shared" si="4"/>
        <v>22861.55</v>
      </c>
      <c r="I29" s="325">
        <f t="shared" si="4"/>
        <v>0</v>
      </c>
    </row>
    <row r="30" spans="1:9" ht="12.75" customHeight="1">
      <c r="A30" s="301"/>
      <c r="B30" s="302"/>
      <c r="C30" s="302"/>
      <c r="D30" s="303"/>
      <c r="E30" s="303"/>
      <c r="F30" s="303"/>
      <c r="G30" s="303"/>
      <c r="H30" s="303"/>
      <c r="I30" s="303"/>
    </row>
    <row r="31" spans="1:9">
      <c r="C31" s="651" t="s">
        <v>552</v>
      </c>
      <c r="D31" s="651"/>
      <c r="E31" s="651"/>
      <c r="F31" s="651"/>
      <c r="G31" s="651"/>
      <c r="H31" s="651"/>
    </row>
    <row r="32" spans="1:9" s="208" customFormat="1">
      <c r="A32" s="326"/>
      <c r="B32" s="326"/>
      <c r="C32" s="327"/>
      <c r="D32" s="327"/>
      <c r="E32" s="327"/>
      <c r="F32" s="327"/>
      <c r="G32" s="327"/>
      <c r="H32" s="327"/>
      <c r="I32" s="326"/>
    </row>
    <row r="33" spans="1:10" s="208" customFormat="1">
      <c r="A33" s="326"/>
      <c r="B33" s="326"/>
      <c r="C33" s="327"/>
      <c r="D33" s="327"/>
      <c r="E33" s="327"/>
      <c r="F33" s="327"/>
      <c r="G33" s="327"/>
      <c r="H33" s="327"/>
      <c r="I33" s="326"/>
    </row>
    <row r="34" spans="1:10" s="208" customFormat="1" ht="12.75" customHeight="1">
      <c r="A34" s="5"/>
      <c r="B34" s="5"/>
      <c r="C34" s="5"/>
      <c r="D34" s="5"/>
      <c r="E34" s="2"/>
      <c r="F34" s="5"/>
      <c r="G34" s="5"/>
      <c r="H34" s="89"/>
      <c r="I34" s="5"/>
      <c r="J34" s="5"/>
    </row>
  </sheetData>
  <mergeCells count="18">
    <mergeCell ref="B23:C23"/>
    <mergeCell ref="F2:I2"/>
    <mergeCell ref="A5:I5"/>
    <mergeCell ref="A7:I7"/>
    <mergeCell ref="A9:A10"/>
    <mergeCell ref="B9:C10"/>
    <mergeCell ref="D9:F9"/>
    <mergeCell ref="G9:I9"/>
    <mergeCell ref="B11:C11"/>
    <mergeCell ref="B12:C12"/>
    <mergeCell ref="B13:C13"/>
    <mergeCell ref="B14:C14"/>
    <mergeCell ref="B17:C17"/>
    <mergeCell ref="B24:C24"/>
    <mergeCell ref="B27:C27"/>
    <mergeCell ref="B28:C28"/>
    <mergeCell ref="B29:C29"/>
    <mergeCell ref="C31:H31"/>
  </mergeCells>
  <printOptions horizontalCentered="1"/>
  <pageMargins left="0.38" right="0.36" top="0.5" bottom="0.51" header="0.51181102362204722" footer="0.51181102362204722"/>
  <pageSetup paperSize="9" scale="75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view="pageBreakPreview" zoomScale="110" zoomScaleNormal="100" workbookViewId="0">
      <selection activeCell="H25" sqref="H25"/>
    </sheetView>
  </sheetViews>
  <sheetFormatPr defaultRowHeight="12.75"/>
  <cols>
    <col min="1" max="1" width="4" style="328" customWidth="1"/>
    <col min="2" max="2" width="26.85546875" style="328" customWidth="1"/>
    <col min="3" max="4" width="25.5703125" style="328" customWidth="1"/>
    <col min="5" max="256" width="9.140625" style="328"/>
    <col min="257" max="257" width="4" style="328" customWidth="1"/>
    <col min="258" max="258" width="26.85546875" style="328" customWidth="1"/>
    <col min="259" max="260" width="25.5703125" style="328" customWidth="1"/>
    <col min="261" max="512" width="9.140625" style="328"/>
    <col min="513" max="513" width="4" style="328" customWidth="1"/>
    <col min="514" max="514" width="26.85546875" style="328" customWidth="1"/>
    <col min="515" max="516" width="25.5703125" style="328" customWidth="1"/>
    <col min="517" max="768" width="9.140625" style="328"/>
    <col min="769" max="769" width="4" style="328" customWidth="1"/>
    <col min="770" max="770" width="26.85546875" style="328" customWidth="1"/>
    <col min="771" max="772" width="25.5703125" style="328" customWidth="1"/>
    <col min="773" max="1024" width="9.140625" style="328"/>
    <col min="1025" max="1025" width="4" style="328" customWidth="1"/>
    <col min="1026" max="1026" width="26.85546875" style="328" customWidth="1"/>
    <col min="1027" max="1028" width="25.5703125" style="328" customWidth="1"/>
    <col min="1029" max="1280" width="9.140625" style="328"/>
    <col min="1281" max="1281" width="4" style="328" customWidth="1"/>
    <col min="1282" max="1282" width="26.85546875" style="328" customWidth="1"/>
    <col min="1283" max="1284" width="25.5703125" style="328" customWidth="1"/>
    <col min="1285" max="1536" width="9.140625" style="328"/>
    <col min="1537" max="1537" width="4" style="328" customWidth="1"/>
    <col min="1538" max="1538" width="26.85546875" style="328" customWidth="1"/>
    <col min="1539" max="1540" width="25.5703125" style="328" customWidth="1"/>
    <col min="1541" max="1792" width="9.140625" style="328"/>
    <col min="1793" max="1793" width="4" style="328" customWidth="1"/>
    <col min="1794" max="1794" width="26.85546875" style="328" customWidth="1"/>
    <col min="1795" max="1796" width="25.5703125" style="328" customWidth="1"/>
    <col min="1797" max="2048" width="9.140625" style="328"/>
    <col min="2049" max="2049" width="4" style="328" customWidth="1"/>
    <col min="2050" max="2050" width="26.85546875" style="328" customWidth="1"/>
    <col min="2051" max="2052" width="25.5703125" style="328" customWidth="1"/>
    <col min="2053" max="2304" width="9.140625" style="328"/>
    <col min="2305" max="2305" width="4" style="328" customWidth="1"/>
    <col min="2306" max="2306" width="26.85546875" style="328" customWidth="1"/>
    <col min="2307" max="2308" width="25.5703125" style="328" customWidth="1"/>
    <col min="2309" max="2560" width="9.140625" style="328"/>
    <col min="2561" max="2561" width="4" style="328" customWidth="1"/>
    <col min="2562" max="2562" width="26.85546875" style="328" customWidth="1"/>
    <col min="2563" max="2564" width="25.5703125" style="328" customWidth="1"/>
    <col min="2565" max="2816" width="9.140625" style="328"/>
    <col min="2817" max="2817" width="4" style="328" customWidth="1"/>
    <col min="2818" max="2818" width="26.85546875" style="328" customWidth="1"/>
    <col min="2819" max="2820" width="25.5703125" style="328" customWidth="1"/>
    <col min="2821" max="3072" width="9.140625" style="328"/>
    <col min="3073" max="3073" width="4" style="328" customWidth="1"/>
    <col min="3074" max="3074" width="26.85546875" style="328" customWidth="1"/>
    <col min="3075" max="3076" width="25.5703125" style="328" customWidth="1"/>
    <col min="3077" max="3328" width="9.140625" style="328"/>
    <col min="3329" max="3329" width="4" style="328" customWidth="1"/>
    <col min="3330" max="3330" width="26.85546875" style="328" customWidth="1"/>
    <col min="3331" max="3332" width="25.5703125" style="328" customWidth="1"/>
    <col min="3333" max="3584" width="9.140625" style="328"/>
    <col min="3585" max="3585" width="4" style="328" customWidth="1"/>
    <col min="3586" max="3586" width="26.85546875" style="328" customWidth="1"/>
    <col min="3587" max="3588" width="25.5703125" style="328" customWidth="1"/>
    <col min="3589" max="3840" width="9.140625" style="328"/>
    <col min="3841" max="3841" width="4" style="328" customWidth="1"/>
    <col min="3842" max="3842" width="26.85546875" style="328" customWidth="1"/>
    <col min="3843" max="3844" width="25.5703125" style="328" customWidth="1"/>
    <col min="3845" max="4096" width="9.140625" style="328"/>
    <col min="4097" max="4097" width="4" style="328" customWidth="1"/>
    <col min="4098" max="4098" width="26.85546875" style="328" customWidth="1"/>
    <col min="4099" max="4100" width="25.5703125" style="328" customWidth="1"/>
    <col min="4101" max="4352" width="9.140625" style="328"/>
    <col min="4353" max="4353" width="4" style="328" customWidth="1"/>
    <col min="4354" max="4354" width="26.85546875" style="328" customWidth="1"/>
    <col min="4355" max="4356" width="25.5703125" style="328" customWidth="1"/>
    <col min="4357" max="4608" width="9.140625" style="328"/>
    <col min="4609" max="4609" width="4" style="328" customWidth="1"/>
    <col min="4610" max="4610" width="26.85546875" style="328" customWidth="1"/>
    <col min="4611" max="4612" width="25.5703125" style="328" customWidth="1"/>
    <col min="4613" max="4864" width="9.140625" style="328"/>
    <col min="4865" max="4865" width="4" style="328" customWidth="1"/>
    <col min="4866" max="4866" width="26.85546875" style="328" customWidth="1"/>
    <col min="4867" max="4868" width="25.5703125" style="328" customWidth="1"/>
    <col min="4869" max="5120" width="9.140625" style="328"/>
    <col min="5121" max="5121" width="4" style="328" customWidth="1"/>
    <col min="5122" max="5122" width="26.85546875" style="328" customWidth="1"/>
    <col min="5123" max="5124" width="25.5703125" style="328" customWidth="1"/>
    <col min="5125" max="5376" width="9.140625" style="328"/>
    <col min="5377" max="5377" width="4" style="328" customWidth="1"/>
    <col min="5378" max="5378" width="26.85546875" style="328" customWidth="1"/>
    <col min="5379" max="5380" width="25.5703125" style="328" customWidth="1"/>
    <col min="5381" max="5632" width="9.140625" style="328"/>
    <col min="5633" max="5633" width="4" style="328" customWidth="1"/>
    <col min="5634" max="5634" width="26.85546875" style="328" customWidth="1"/>
    <col min="5635" max="5636" width="25.5703125" style="328" customWidth="1"/>
    <col min="5637" max="5888" width="9.140625" style="328"/>
    <col min="5889" max="5889" width="4" style="328" customWidth="1"/>
    <col min="5890" max="5890" width="26.85546875" style="328" customWidth="1"/>
    <col min="5891" max="5892" width="25.5703125" style="328" customWidth="1"/>
    <col min="5893" max="6144" width="9.140625" style="328"/>
    <col min="6145" max="6145" width="4" style="328" customWidth="1"/>
    <col min="6146" max="6146" width="26.85546875" style="328" customWidth="1"/>
    <col min="6147" max="6148" width="25.5703125" style="328" customWidth="1"/>
    <col min="6149" max="6400" width="9.140625" style="328"/>
    <col min="6401" max="6401" width="4" style="328" customWidth="1"/>
    <col min="6402" max="6402" width="26.85546875" style="328" customWidth="1"/>
    <col min="6403" max="6404" width="25.5703125" style="328" customWidth="1"/>
    <col min="6405" max="6656" width="9.140625" style="328"/>
    <col min="6657" max="6657" width="4" style="328" customWidth="1"/>
    <col min="6658" max="6658" width="26.85546875" style="328" customWidth="1"/>
    <col min="6659" max="6660" width="25.5703125" style="328" customWidth="1"/>
    <col min="6661" max="6912" width="9.140625" style="328"/>
    <col min="6913" max="6913" width="4" style="328" customWidth="1"/>
    <col min="6914" max="6914" width="26.85546875" style="328" customWidth="1"/>
    <col min="6915" max="6916" width="25.5703125" style="328" customWidth="1"/>
    <col min="6917" max="7168" width="9.140625" style="328"/>
    <col min="7169" max="7169" width="4" style="328" customWidth="1"/>
    <col min="7170" max="7170" width="26.85546875" style="328" customWidth="1"/>
    <col min="7171" max="7172" width="25.5703125" style="328" customWidth="1"/>
    <col min="7173" max="7424" width="9.140625" style="328"/>
    <col min="7425" max="7425" width="4" style="328" customWidth="1"/>
    <col min="7426" max="7426" width="26.85546875" style="328" customWidth="1"/>
    <col min="7427" max="7428" width="25.5703125" style="328" customWidth="1"/>
    <col min="7429" max="7680" width="9.140625" style="328"/>
    <col min="7681" max="7681" width="4" style="328" customWidth="1"/>
    <col min="7682" max="7682" width="26.85546875" style="328" customWidth="1"/>
    <col min="7683" max="7684" width="25.5703125" style="328" customWidth="1"/>
    <col min="7685" max="7936" width="9.140625" style="328"/>
    <col min="7937" max="7937" width="4" style="328" customWidth="1"/>
    <col min="7938" max="7938" width="26.85546875" style="328" customWidth="1"/>
    <col min="7939" max="7940" width="25.5703125" style="328" customWidth="1"/>
    <col min="7941" max="8192" width="9.140625" style="328"/>
    <col min="8193" max="8193" width="4" style="328" customWidth="1"/>
    <col min="8194" max="8194" width="26.85546875" style="328" customWidth="1"/>
    <col min="8195" max="8196" width="25.5703125" style="328" customWidth="1"/>
    <col min="8197" max="8448" width="9.140625" style="328"/>
    <col min="8449" max="8449" width="4" style="328" customWidth="1"/>
    <col min="8450" max="8450" width="26.85546875" style="328" customWidth="1"/>
    <col min="8451" max="8452" width="25.5703125" style="328" customWidth="1"/>
    <col min="8453" max="8704" width="9.140625" style="328"/>
    <col min="8705" max="8705" width="4" style="328" customWidth="1"/>
    <col min="8706" max="8706" width="26.85546875" style="328" customWidth="1"/>
    <col min="8707" max="8708" width="25.5703125" style="328" customWidth="1"/>
    <col min="8709" max="8960" width="9.140625" style="328"/>
    <col min="8961" max="8961" width="4" style="328" customWidth="1"/>
    <col min="8962" max="8962" width="26.85546875" style="328" customWidth="1"/>
    <col min="8963" max="8964" width="25.5703125" style="328" customWidth="1"/>
    <col min="8965" max="9216" width="9.140625" style="328"/>
    <col min="9217" max="9217" width="4" style="328" customWidth="1"/>
    <col min="9218" max="9218" width="26.85546875" style="328" customWidth="1"/>
    <col min="9219" max="9220" width="25.5703125" style="328" customWidth="1"/>
    <col min="9221" max="9472" width="9.140625" style="328"/>
    <col min="9473" max="9473" width="4" style="328" customWidth="1"/>
    <col min="9474" max="9474" width="26.85546875" style="328" customWidth="1"/>
    <col min="9475" max="9476" width="25.5703125" style="328" customWidth="1"/>
    <col min="9477" max="9728" width="9.140625" style="328"/>
    <col min="9729" max="9729" width="4" style="328" customWidth="1"/>
    <col min="9730" max="9730" width="26.85546875" style="328" customWidth="1"/>
    <col min="9731" max="9732" width="25.5703125" style="328" customWidth="1"/>
    <col min="9733" max="9984" width="9.140625" style="328"/>
    <col min="9985" max="9985" width="4" style="328" customWidth="1"/>
    <col min="9986" max="9986" width="26.85546875" style="328" customWidth="1"/>
    <col min="9987" max="9988" width="25.5703125" style="328" customWidth="1"/>
    <col min="9989" max="10240" width="9.140625" style="328"/>
    <col min="10241" max="10241" width="4" style="328" customWidth="1"/>
    <col min="10242" max="10242" width="26.85546875" style="328" customWidth="1"/>
    <col min="10243" max="10244" width="25.5703125" style="328" customWidth="1"/>
    <col min="10245" max="10496" width="9.140625" style="328"/>
    <col min="10497" max="10497" width="4" style="328" customWidth="1"/>
    <col min="10498" max="10498" width="26.85546875" style="328" customWidth="1"/>
    <col min="10499" max="10500" width="25.5703125" style="328" customWidth="1"/>
    <col min="10501" max="10752" width="9.140625" style="328"/>
    <col min="10753" max="10753" width="4" style="328" customWidth="1"/>
    <col min="10754" max="10754" width="26.85546875" style="328" customWidth="1"/>
    <col min="10755" max="10756" width="25.5703125" style="328" customWidth="1"/>
    <col min="10757" max="11008" width="9.140625" style="328"/>
    <col min="11009" max="11009" width="4" style="328" customWidth="1"/>
    <col min="11010" max="11010" width="26.85546875" style="328" customWidth="1"/>
    <col min="11011" max="11012" width="25.5703125" style="328" customWidth="1"/>
    <col min="11013" max="11264" width="9.140625" style="328"/>
    <col min="11265" max="11265" width="4" style="328" customWidth="1"/>
    <col min="11266" max="11266" width="26.85546875" style="328" customWidth="1"/>
    <col min="11267" max="11268" width="25.5703125" style="328" customWidth="1"/>
    <col min="11269" max="11520" width="9.140625" style="328"/>
    <col min="11521" max="11521" width="4" style="328" customWidth="1"/>
    <col min="11522" max="11522" width="26.85546875" style="328" customWidth="1"/>
    <col min="11523" max="11524" width="25.5703125" style="328" customWidth="1"/>
    <col min="11525" max="11776" width="9.140625" style="328"/>
    <col min="11777" max="11777" width="4" style="328" customWidth="1"/>
    <col min="11778" max="11778" width="26.85546875" style="328" customWidth="1"/>
    <col min="11779" max="11780" width="25.5703125" style="328" customWidth="1"/>
    <col min="11781" max="12032" width="9.140625" style="328"/>
    <col min="12033" max="12033" width="4" style="328" customWidth="1"/>
    <col min="12034" max="12034" width="26.85546875" style="328" customWidth="1"/>
    <col min="12035" max="12036" width="25.5703125" style="328" customWidth="1"/>
    <col min="12037" max="12288" width="9.140625" style="328"/>
    <col min="12289" max="12289" width="4" style="328" customWidth="1"/>
    <col min="12290" max="12290" width="26.85546875" style="328" customWidth="1"/>
    <col min="12291" max="12292" width="25.5703125" style="328" customWidth="1"/>
    <col min="12293" max="12544" width="9.140625" style="328"/>
    <col min="12545" max="12545" width="4" style="328" customWidth="1"/>
    <col min="12546" max="12546" width="26.85546875" style="328" customWidth="1"/>
    <col min="12547" max="12548" width="25.5703125" style="328" customWidth="1"/>
    <col min="12549" max="12800" width="9.140625" style="328"/>
    <col min="12801" max="12801" width="4" style="328" customWidth="1"/>
    <col min="12802" max="12802" width="26.85546875" style="328" customWidth="1"/>
    <col min="12803" max="12804" width="25.5703125" style="328" customWidth="1"/>
    <col min="12805" max="13056" width="9.140625" style="328"/>
    <col min="13057" max="13057" width="4" style="328" customWidth="1"/>
    <col min="13058" max="13058" width="26.85546875" style="328" customWidth="1"/>
    <col min="13059" max="13060" width="25.5703125" style="328" customWidth="1"/>
    <col min="13061" max="13312" width="9.140625" style="328"/>
    <col min="13313" max="13313" width="4" style="328" customWidth="1"/>
    <col min="13314" max="13314" width="26.85546875" style="328" customWidth="1"/>
    <col min="13315" max="13316" width="25.5703125" style="328" customWidth="1"/>
    <col min="13317" max="13568" width="9.140625" style="328"/>
    <col min="13569" max="13569" width="4" style="328" customWidth="1"/>
    <col min="13570" max="13570" width="26.85546875" style="328" customWidth="1"/>
    <col min="13571" max="13572" width="25.5703125" style="328" customWidth="1"/>
    <col min="13573" max="13824" width="9.140625" style="328"/>
    <col min="13825" max="13825" width="4" style="328" customWidth="1"/>
    <col min="13826" max="13826" width="26.85546875" style="328" customWidth="1"/>
    <col min="13827" max="13828" width="25.5703125" style="328" customWidth="1"/>
    <col min="13829" max="14080" width="9.140625" style="328"/>
    <col min="14081" max="14081" width="4" style="328" customWidth="1"/>
    <col min="14082" max="14082" width="26.85546875" style="328" customWidth="1"/>
    <col min="14083" max="14084" width="25.5703125" style="328" customWidth="1"/>
    <col min="14085" max="14336" width="9.140625" style="328"/>
    <col min="14337" max="14337" width="4" style="328" customWidth="1"/>
    <col min="14338" max="14338" width="26.85546875" style="328" customWidth="1"/>
    <col min="14339" max="14340" width="25.5703125" style="328" customWidth="1"/>
    <col min="14341" max="14592" width="9.140625" style="328"/>
    <col min="14593" max="14593" width="4" style="328" customWidth="1"/>
    <col min="14594" max="14594" width="26.85546875" style="328" customWidth="1"/>
    <col min="14595" max="14596" width="25.5703125" style="328" customWidth="1"/>
    <col min="14597" max="14848" width="9.140625" style="328"/>
    <col min="14849" max="14849" width="4" style="328" customWidth="1"/>
    <col min="14850" max="14850" width="26.85546875" style="328" customWidth="1"/>
    <col min="14851" max="14852" width="25.5703125" style="328" customWidth="1"/>
    <col min="14853" max="15104" width="9.140625" style="328"/>
    <col min="15105" max="15105" width="4" style="328" customWidth="1"/>
    <col min="15106" max="15106" width="26.85546875" style="328" customWidth="1"/>
    <col min="15107" max="15108" width="25.5703125" style="328" customWidth="1"/>
    <col min="15109" max="15360" width="9.140625" style="328"/>
    <col min="15361" max="15361" width="4" style="328" customWidth="1"/>
    <col min="15362" max="15362" width="26.85546875" style="328" customWidth="1"/>
    <col min="15363" max="15364" width="25.5703125" style="328" customWidth="1"/>
    <col min="15365" max="15616" width="9.140625" style="328"/>
    <col min="15617" max="15617" width="4" style="328" customWidth="1"/>
    <col min="15618" max="15618" width="26.85546875" style="328" customWidth="1"/>
    <col min="15619" max="15620" width="25.5703125" style="328" customWidth="1"/>
    <col min="15621" max="15872" width="9.140625" style="328"/>
    <col min="15873" max="15873" width="4" style="328" customWidth="1"/>
    <col min="15874" max="15874" width="26.85546875" style="328" customWidth="1"/>
    <col min="15875" max="15876" width="25.5703125" style="328" customWidth="1"/>
    <col min="15877" max="16128" width="9.140625" style="328"/>
    <col min="16129" max="16129" width="4" style="328" customWidth="1"/>
    <col min="16130" max="16130" width="26.85546875" style="328" customWidth="1"/>
    <col min="16131" max="16132" width="25.5703125" style="328" customWidth="1"/>
    <col min="16133" max="16384" width="9.140625" style="328"/>
  </cols>
  <sheetData>
    <row r="1" spans="1:5">
      <c r="C1" s="329"/>
    </row>
    <row r="2" spans="1:5">
      <c r="C2" s="174" t="s">
        <v>597</v>
      </c>
      <c r="D2" s="330"/>
      <c r="E2" s="331"/>
    </row>
    <row r="3" spans="1:5">
      <c r="C3" s="174" t="s">
        <v>598</v>
      </c>
      <c r="D3" s="174"/>
      <c r="E3" s="332"/>
    </row>
    <row r="4" spans="1:5" ht="36.75" customHeight="1">
      <c r="B4" s="662" t="s">
        <v>582</v>
      </c>
      <c r="C4" s="662"/>
      <c r="D4" s="662"/>
      <c r="E4" s="333"/>
    </row>
    <row r="5" spans="1:5" ht="6" customHeight="1"/>
    <row r="6" spans="1:5" ht="28.5" customHeight="1">
      <c r="B6" s="662" t="s">
        <v>599</v>
      </c>
      <c r="C6" s="662"/>
      <c r="D6" s="662"/>
      <c r="E6" s="333"/>
    </row>
    <row r="7" spans="1:5" ht="9" customHeight="1">
      <c r="B7" s="329"/>
    </row>
    <row r="8" spans="1:5" ht="43.5" customHeight="1">
      <c r="A8" s="334" t="s">
        <v>11</v>
      </c>
      <c r="B8" s="335" t="s">
        <v>600</v>
      </c>
      <c r="C8" s="336" t="s">
        <v>601</v>
      </c>
      <c r="D8" s="336" t="s">
        <v>602</v>
      </c>
    </row>
    <row r="9" spans="1:5">
      <c r="A9" s="337">
        <v>1</v>
      </c>
      <c r="B9" s="338">
        <v>2</v>
      </c>
      <c r="C9" s="339">
        <v>3</v>
      </c>
      <c r="D9" s="339">
        <v>4</v>
      </c>
    </row>
    <row r="10" spans="1:5">
      <c r="A10" s="337" t="s">
        <v>238</v>
      </c>
      <c r="B10" s="340" t="s">
        <v>603</v>
      </c>
      <c r="C10" s="341">
        <v>22861.55</v>
      </c>
      <c r="D10" s="341">
        <v>15646.05</v>
      </c>
    </row>
    <row r="11" spans="1:5">
      <c r="A11" s="337" t="s">
        <v>240</v>
      </c>
      <c r="B11" s="340" t="s">
        <v>604</v>
      </c>
      <c r="C11" s="341"/>
      <c r="D11" s="341"/>
    </row>
    <row r="12" spans="1:5">
      <c r="A12" s="337" t="s">
        <v>243</v>
      </c>
      <c r="B12" s="340" t="s">
        <v>605</v>
      </c>
      <c r="C12" s="341"/>
      <c r="D12" s="341"/>
    </row>
    <row r="13" spans="1:5">
      <c r="A13" s="337" t="s">
        <v>245</v>
      </c>
      <c r="B13" s="340" t="s">
        <v>606</v>
      </c>
      <c r="C13" s="341"/>
      <c r="D13" s="341"/>
    </row>
    <row r="14" spans="1:5">
      <c r="A14" s="337" t="s">
        <v>247</v>
      </c>
      <c r="B14" s="340" t="s">
        <v>607</v>
      </c>
      <c r="C14" s="341">
        <v>22861.55</v>
      </c>
      <c r="D14" s="341">
        <v>15646.05</v>
      </c>
    </row>
    <row r="15" spans="1:5">
      <c r="B15" s="663"/>
      <c r="C15" s="663"/>
      <c r="D15" s="663"/>
    </row>
    <row r="16" spans="1:5">
      <c r="B16" s="664"/>
      <c r="C16" s="664"/>
      <c r="D16" s="664"/>
    </row>
  </sheetData>
  <mergeCells count="4">
    <mergeCell ref="B4:D4"/>
    <mergeCell ref="B6:D6"/>
    <mergeCell ref="B15:D15"/>
    <mergeCell ref="B16:D16"/>
  </mergeCells>
  <printOptions horizontalCentered="1"/>
  <pageMargins left="0.35433070866141736" right="0.35433070866141736" top="0.59055118110236227" bottom="0.98425196850393704" header="0.31496062992125984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showGridLines="0" zoomScaleSheetLayoutView="100" workbookViewId="0">
      <selection activeCell="I13" sqref="I13"/>
    </sheetView>
  </sheetViews>
  <sheetFormatPr defaultRowHeight="15"/>
  <cols>
    <col min="1" max="1" width="5" style="343" customWidth="1"/>
    <col min="2" max="2" width="1.5703125" style="343" customWidth="1"/>
    <col min="3" max="3" width="37.140625" style="343" customWidth="1"/>
    <col min="4" max="9" width="18.7109375" style="343" customWidth="1"/>
    <col min="10" max="256" width="9.140625" style="343"/>
    <col min="257" max="257" width="5" style="343" customWidth="1"/>
    <col min="258" max="258" width="1.5703125" style="343" customWidth="1"/>
    <col min="259" max="259" width="37.140625" style="343" customWidth="1"/>
    <col min="260" max="265" width="18.7109375" style="343" customWidth="1"/>
    <col min="266" max="512" width="9.140625" style="343"/>
    <col min="513" max="513" width="5" style="343" customWidth="1"/>
    <col min="514" max="514" width="1.5703125" style="343" customWidth="1"/>
    <col min="515" max="515" width="37.140625" style="343" customWidth="1"/>
    <col min="516" max="521" width="18.7109375" style="343" customWidth="1"/>
    <col min="522" max="768" width="9.140625" style="343"/>
    <col min="769" max="769" width="5" style="343" customWidth="1"/>
    <col min="770" max="770" width="1.5703125" style="343" customWidth="1"/>
    <col min="771" max="771" width="37.140625" style="343" customWidth="1"/>
    <col min="772" max="777" width="18.7109375" style="343" customWidth="1"/>
    <col min="778" max="1024" width="9.140625" style="343"/>
    <col min="1025" max="1025" width="5" style="343" customWidth="1"/>
    <col min="1026" max="1026" width="1.5703125" style="343" customWidth="1"/>
    <col min="1027" max="1027" width="37.140625" style="343" customWidth="1"/>
    <col min="1028" max="1033" width="18.7109375" style="343" customWidth="1"/>
    <col min="1034" max="1280" width="9.140625" style="343"/>
    <col min="1281" max="1281" width="5" style="343" customWidth="1"/>
    <col min="1282" max="1282" width="1.5703125" style="343" customWidth="1"/>
    <col min="1283" max="1283" width="37.140625" style="343" customWidth="1"/>
    <col min="1284" max="1289" width="18.7109375" style="343" customWidth="1"/>
    <col min="1290" max="1536" width="9.140625" style="343"/>
    <col min="1537" max="1537" width="5" style="343" customWidth="1"/>
    <col min="1538" max="1538" width="1.5703125" style="343" customWidth="1"/>
    <col min="1539" max="1539" width="37.140625" style="343" customWidth="1"/>
    <col min="1540" max="1545" width="18.7109375" style="343" customWidth="1"/>
    <col min="1546" max="1792" width="9.140625" style="343"/>
    <col min="1793" max="1793" width="5" style="343" customWidth="1"/>
    <col min="1794" max="1794" width="1.5703125" style="343" customWidth="1"/>
    <col min="1795" max="1795" width="37.140625" style="343" customWidth="1"/>
    <col min="1796" max="1801" width="18.7109375" style="343" customWidth="1"/>
    <col min="1802" max="2048" width="9.140625" style="343"/>
    <col min="2049" max="2049" width="5" style="343" customWidth="1"/>
    <col min="2050" max="2050" width="1.5703125" style="343" customWidth="1"/>
    <col min="2051" max="2051" width="37.140625" style="343" customWidth="1"/>
    <col min="2052" max="2057" width="18.7109375" style="343" customWidth="1"/>
    <col min="2058" max="2304" width="9.140625" style="343"/>
    <col min="2305" max="2305" width="5" style="343" customWidth="1"/>
    <col min="2306" max="2306" width="1.5703125" style="343" customWidth="1"/>
    <col min="2307" max="2307" width="37.140625" style="343" customWidth="1"/>
    <col min="2308" max="2313" width="18.7109375" style="343" customWidth="1"/>
    <col min="2314" max="2560" width="9.140625" style="343"/>
    <col min="2561" max="2561" width="5" style="343" customWidth="1"/>
    <col min="2562" max="2562" width="1.5703125" style="343" customWidth="1"/>
    <col min="2563" max="2563" width="37.140625" style="343" customWidth="1"/>
    <col min="2564" max="2569" width="18.7109375" style="343" customWidth="1"/>
    <col min="2570" max="2816" width="9.140625" style="343"/>
    <col min="2817" max="2817" width="5" style="343" customWidth="1"/>
    <col min="2818" max="2818" width="1.5703125" style="343" customWidth="1"/>
    <col min="2819" max="2819" width="37.140625" style="343" customWidth="1"/>
    <col min="2820" max="2825" width="18.7109375" style="343" customWidth="1"/>
    <col min="2826" max="3072" width="9.140625" style="343"/>
    <col min="3073" max="3073" width="5" style="343" customWidth="1"/>
    <col min="3074" max="3074" width="1.5703125" style="343" customWidth="1"/>
    <col min="3075" max="3075" width="37.140625" style="343" customWidth="1"/>
    <col min="3076" max="3081" width="18.7109375" style="343" customWidth="1"/>
    <col min="3082" max="3328" width="9.140625" style="343"/>
    <col min="3329" max="3329" width="5" style="343" customWidth="1"/>
    <col min="3330" max="3330" width="1.5703125" style="343" customWidth="1"/>
    <col min="3331" max="3331" width="37.140625" style="343" customWidth="1"/>
    <col min="3332" max="3337" width="18.7109375" style="343" customWidth="1"/>
    <col min="3338" max="3584" width="9.140625" style="343"/>
    <col min="3585" max="3585" width="5" style="343" customWidth="1"/>
    <col min="3586" max="3586" width="1.5703125" style="343" customWidth="1"/>
    <col min="3587" max="3587" width="37.140625" style="343" customWidth="1"/>
    <col min="3588" max="3593" width="18.7109375" style="343" customWidth="1"/>
    <col min="3594" max="3840" width="9.140625" style="343"/>
    <col min="3841" max="3841" width="5" style="343" customWidth="1"/>
    <col min="3842" max="3842" width="1.5703125" style="343" customWidth="1"/>
    <col min="3843" max="3843" width="37.140625" style="343" customWidth="1"/>
    <col min="3844" max="3849" width="18.7109375" style="343" customWidth="1"/>
    <col min="3850" max="4096" width="9.140625" style="343"/>
    <col min="4097" max="4097" width="5" style="343" customWidth="1"/>
    <col min="4098" max="4098" width="1.5703125" style="343" customWidth="1"/>
    <col min="4099" max="4099" width="37.140625" style="343" customWidth="1"/>
    <col min="4100" max="4105" width="18.7109375" style="343" customWidth="1"/>
    <col min="4106" max="4352" width="9.140625" style="343"/>
    <col min="4353" max="4353" width="5" style="343" customWidth="1"/>
    <col min="4354" max="4354" width="1.5703125" style="343" customWidth="1"/>
    <col min="4355" max="4355" width="37.140625" style="343" customWidth="1"/>
    <col min="4356" max="4361" width="18.7109375" style="343" customWidth="1"/>
    <col min="4362" max="4608" width="9.140625" style="343"/>
    <col min="4609" max="4609" width="5" style="343" customWidth="1"/>
    <col min="4610" max="4610" width="1.5703125" style="343" customWidth="1"/>
    <col min="4611" max="4611" width="37.140625" style="343" customWidth="1"/>
    <col min="4612" max="4617" width="18.7109375" style="343" customWidth="1"/>
    <col min="4618" max="4864" width="9.140625" style="343"/>
    <col min="4865" max="4865" width="5" style="343" customWidth="1"/>
    <col min="4866" max="4866" width="1.5703125" style="343" customWidth="1"/>
    <col min="4867" max="4867" width="37.140625" style="343" customWidth="1"/>
    <col min="4868" max="4873" width="18.7109375" style="343" customWidth="1"/>
    <col min="4874" max="5120" width="9.140625" style="343"/>
    <col min="5121" max="5121" width="5" style="343" customWidth="1"/>
    <col min="5122" max="5122" width="1.5703125" style="343" customWidth="1"/>
    <col min="5123" max="5123" width="37.140625" style="343" customWidth="1"/>
    <col min="5124" max="5129" width="18.7109375" style="343" customWidth="1"/>
    <col min="5130" max="5376" width="9.140625" style="343"/>
    <col min="5377" max="5377" width="5" style="343" customWidth="1"/>
    <col min="5378" max="5378" width="1.5703125" style="343" customWidth="1"/>
    <col min="5379" max="5379" width="37.140625" style="343" customWidth="1"/>
    <col min="5380" max="5385" width="18.7109375" style="343" customWidth="1"/>
    <col min="5386" max="5632" width="9.140625" style="343"/>
    <col min="5633" max="5633" width="5" style="343" customWidth="1"/>
    <col min="5634" max="5634" width="1.5703125" style="343" customWidth="1"/>
    <col min="5635" max="5635" width="37.140625" style="343" customWidth="1"/>
    <col min="5636" max="5641" width="18.7109375" style="343" customWidth="1"/>
    <col min="5642" max="5888" width="9.140625" style="343"/>
    <col min="5889" max="5889" width="5" style="343" customWidth="1"/>
    <col min="5890" max="5890" width="1.5703125" style="343" customWidth="1"/>
    <col min="5891" max="5891" width="37.140625" style="343" customWidth="1"/>
    <col min="5892" max="5897" width="18.7109375" style="343" customWidth="1"/>
    <col min="5898" max="6144" width="9.140625" style="343"/>
    <col min="6145" max="6145" width="5" style="343" customWidth="1"/>
    <col min="6146" max="6146" width="1.5703125" style="343" customWidth="1"/>
    <col min="6147" max="6147" width="37.140625" style="343" customWidth="1"/>
    <col min="6148" max="6153" width="18.7109375" style="343" customWidth="1"/>
    <col min="6154" max="6400" width="9.140625" style="343"/>
    <col min="6401" max="6401" width="5" style="343" customWidth="1"/>
    <col min="6402" max="6402" width="1.5703125" style="343" customWidth="1"/>
    <col min="6403" max="6403" width="37.140625" style="343" customWidth="1"/>
    <col min="6404" max="6409" width="18.7109375" style="343" customWidth="1"/>
    <col min="6410" max="6656" width="9.140625" style="343"/>
    <col min="6657" max="6657" width="5" style="343" customWidth="1"/>
    <col min="6658" max="6658" width="1.5703125" style="343" customWidth="1"/>
    <col min="6659" max="6659" width="37.140625" style="343" customWidth="1"/>
    <col min="6660" max="6665" width="18.7109375" style="343" customWidth="1"/>
    <col min="6666" max="6912" width="9.140625" style="343"/>
    <col min="6913" max="6913" width="5" style="343" customWidth="1"/>
    <col min="6914" max="6914" width="1.5703125" style="343" customWidth="1"/>
    <col min="6915" max="6915" width="37.140625" style="343" customWidth="1"/>
    <col min="6916" max="6921" width="18.7109375" style="343" customWidth="1"/>
    <col min="6922" max="7168" width="9.140625" style="343"/>
    <col min="7169" max="7169" width="5" style="343" customWidth="1"/>
    <col min="7170" max="7170" width="1.5703125" style="343" customWidth="1"/>
    <col min="7171" max="7171" width="37.140625" style="343" customWidth="1"/>
    <col min="7172" max="7177" width="18.7109375" style="343" customWidth="1"/>
    <col min="7178" max="7424" width="9.140625" style="343"/>
    <col min="7425" max="7425" width="5" style="343" customWidth="1"/>
    <col min="7426" max="7426" width="1.5703125" style="343" customWidth="1"/>
    <col min="7427" max="7427" width="37.140625" style="343" customWidth="1"/>
    <col min="7428" max="7433" width="18.7109375" style="343" customWidth="1"/>
    <col min="7434" max="7680" width="9.140625" style="343"/>
    <col min="7681" max="7681" width="5" style="343" customWidth="1"/>
    <col min="7682" max="7682" width="1.5703125" style="343" customWidth="1"/>
    <col min="7683" max="7683" width="37.140625" style="343" customWidth="1"/>
    <col min="7684" max="7689" width="18.7109375" style="343" customWidth="1"/>
    <col min="7690" max="7936" width="9.140625" style="343"/>
    <col min="7937" max="7937" width="5" style="343" customWidth="1"/>
    <col min="7938" max="7938" width="1.5703125" style="343" customWidth="1"/>
    <col min="7939" max="7939" width="37.140625" style="343" customWidth="1"/>
    <col min="7940" max="7945" width="18.7109375" style="343" customWidth="1"/>
    <col min="7946" max="8192" width="9.140625" style="343"/>
    <col min="8193" max="8193" width="5" style="343" customWidth="1"/>
    <col min="8194" max="8194" width="1.5703125" style="343" customWidth="1"/>
    <col min="8195" max="8195" width="37.140625" style="343" customWidth="1"/>
    <col min="8196" max="8201" width="18.7109375" style="343" customWidth="1"/>
    <col min="8202" max="8448" width="9.140625" style="343"/>
    <col min="8449" max="8449" width="5" style="343" customWidth="1"/>
    <col min="8450" max="8450" width="1.5703125" style="343" customWidth="1"/>
    <col min="8451" max="8451" width="37.140625" style="343" customWidth="1"/>
    <col min="8452" max="8457" width="18.7109375" style="343" customWidth="1"/>
    <col min="8458" max="8704" width="9.140625" style="343"/>
    <col min="8705" max="8705" width="5" style="343" customWidth="1"/>
    <col min="8706" max="8706" width="1.5703125" style="343" customWidth="1"/>
    <col min="8707" max="8707" width="37.140625" style="343" customWidth="1"/>
    <col min="8708" max="8713" width="18.7109375" style="343" customWidth="1"/>
    <col min="8714" max="8960" width="9.140625" style="343"/>
    <col min="8961" max="8961" width="5" style="343" customWidth="1"/>
    <col min="8962" max="8962" width="1.5703125" style="343" customWidth="1"/>
    <col min="8963" max="8963" width="37.140625" style="343" customWidth="1"/>
    <col min="8964" max="8969" width="18.7109375" style="343" customWidth="1"/>
    <col min="8970" max="9216" width="9.140625" style="343"/>
    <col min="9217" max="9217" width="5" style="343" customWidth="1"/>
    <col min="9218" max="9218" width="1.5703125" style="343" customWidth="1"/>
    <col min="9219" max="9219" width="37.140625" style="343" customWidth="1"/>
    <col min="9220" max="9225" width="18.7109375" style="343" customWidth="1"/>
    <col min="9226" max="9472" width="9.140625" style="343"/>
    <col min="9473" max="9473" width="5" style="343" customWidth="1"/>
    <col min="9474" max="9474" width="1.5703125" style="343" customWidth="1"/>
    <col min="9475" max="9475" width="37.140625" style="343" customWidth="1"/>
    <col min="9476" max="9481" width="18.7109375" style="343" customWidth="1"/>
    <col min="9482" max="9728" width="9.140625" style="343"/>
    <col min="9729" max="9729" width="5" style="343" customWidth="1"/>
    <col min="9730" max="9730" width="1.5703125" style="343" customWidth="1"/>
    <col min="9731" max="9731" width="37.140625" style="343" customWidth="1"/>
    <col min="9732" max="9737" width="18.7109375" style="343" customWidth="1"/>
    <col min="9738" max="9984" width="9.140625" style="343"/>
    <col min="9985" max="9985" width="5" style="343" customWidth="1"/>
    <col min="9986" max="9986" width="1.5703125" style="343" customWidth="1"/>
    <col min="9987" max="9987" width="37.140625" style="343" customWidth="1"/>
    <col min="9988" max="9993" width="18.7109375" style="343" customWidth="1"/>
    <col min="9994" max="10240" width="9.140625" style="343"/>
    <col min="10241" max="10241" width="5" style="343" customWidth="1"/>
    <col min="10242" max="10242" width="1.5703125" style="343" customWidth="1"/>
    <col min="10243" max="10243" width="37.140625" style="343" customWidth="1"/>
    <col min="10244" max="10249" width="18.7109375" style="343" customWidth="1"/>
    <col min="10250" max="10496" width="9.140625" style="343"/>
    <col min="10497" max="10497" width="5" style="343" customWidth="1"/>
    <col min="10498" max="10498" width="1.5703125" style="343" customWidth="1"/>
    <col min="10499" max="10499" width="37.140625" style="343" customWidth="1"/>
    <col min="10500" max="10505" width="18.7109375" style="343" customWidth="1"/>
    <col min="10506" max="10752" width="9.140625" style="343"/>
    <col min="10753" max="10753" width="5" style="343" customWidth="1"/>
    <col min="10754" max="10754" width="1.5703125" style="343" customWidth="1"/>
    <col min="10755" max="10755" width="37.140625" style="343" customWidth="1"/>
    <col min="10756" max="10761" width="18.7109375" style="343" customWidth="1"/>
    <col min="10762" max="11008" width="9.140625" style="343"/>
    <col min="11009" max="11009" width="5" style="343" customWidth="1"/>
    <col min="11010" max="11010" width="1.5703125" style="343" customWidth="1"/>
    <col min="11011" max="11011" width="37.140625" style="343" customWidth="1"/>
    <col min="11012" max="11017" width="18.7109375" style="343" customWidth="1"/>
    <col min="11018" max="11264" width="9.140625" style="343"/>
    <col min="11265" max="11265" width="5" style="343" customWidth="1"/>
    <col min="11266" max="11266" width="1.5703125" style="343" customWidth="1"/>
    <col min="11267" max="11267" width="37.140625" style="343" customWidth="1"/>
    <col min="11268" max="11273" width="18.7109375" style="343" customWidth="1"/>
    <col min="11274" max="11520" width="9.140625" style="343"/>
    <col min="11521" max="11521" width="5" style="343" customWidth="1"/>
    <col min="11522" max="11522" width="1.5703125" style="343" customWidth="1"/>
    <col min="11523" max="11523" width="37.140625" style="343" customWidth="1"/>
    <col min="11524" max="11529" width="18.7109375" style="343" customWidth="1"/>
    <col min="11530" max="11776" width="9.140625" style="343"/>
    <col min="11777" max="11777" width="5" style="343" customWidth="1"/>
    <col min="11778" max="11778" width="1.5703125" style="343" customWidth="1"/>
    <col min="11779" max="11779" width="37.140625" style="343" customWidth="1"/>
    <col min="11780" max="11785" width="18.7109375" style="343" customWidth="1"/>
    <col min="11786" max="12032" width="9.140625" style="343"/>
    <col min="12033" max="12033" width="5" style="343" customWidth="1"/>
    <col min="12034" max="12034" width="1.5703125" style="343" customWidth="1"/>
    <col min="12035" max="12035" width="37.140625" style="343" customWidth="1"/>
    <col min="12036" max="12041" width="18.7109375" style="343" customWidth="1"/>
    <col min="12042" max="12288" width="9.140625" style="343"/>
    <col min="12289" max="12289" width="5" style="343" customWidth="1"/>
    <col min="12290" max="12290" width="1.5703125" style="343" customWidth="1"/>
    <col min="12291" max="12291" width="37.140625" style="343" customWidth="1"/>
    <col min="12292" max="12297" width="18.7109375" style="343" customWidth="1"/>
    <col min="12298" max="12544" width="9.140625" style="343"/>
    <col min="12545" max="12545" width="5" style="343" customWidth="1"/>
    <col min="12546" max="12546" width="1.5703125" style="343" customWidth="1"/>
    <col min="12547" max="12547" width="37.140625" style="343" customWidth="1"/>
    <col min="12548" max="12553" width="18.7109375" style="343" customWidth="1"/>
    <col min="12554" max="12800" width="9.140625" style="343"/>
    <col min="12801" max="12801" width="5" style="343" customWidth="1"/>
    <col min="12802" max="12802" width="1.5703125" style="343" customWidth="1"/>
    <col min="12803" max="12803" width="37.140625" style="343" customWidth="1"/>
    <col min="12804" max="12809" width="18.7109375" style="343" customWidth="1"/>
    <col min="12810" max="13056" width="9.140625" style="343"/>
    <col min="13057" max="13057" width="5" style="343" customWidth="1"/>
    <col min="13058" max="13058" width="1.5703125" style="343" customWidth="1"/>
    <col min="13059" max="13059" width="37.140625" style="343" customWidth="1"/>
    <col min="13060" max="13065" width="18.7109375" style="343" customWidth="1"/>
    <col min="13066" max="13312" width="9.140625" style="343"/>
    <col min="13313" max="13313" width="5" style="343" customWidth="1"/>
    <col min="13314" max="13314" width="1.5703125" style="343" customWidth="1"/>
    <col min="13315" max="13315" width="37.140625" style="343" customWidth="1"/>
    <col min="13316" max="13321" width="18.7109375" style="343" customWidth="1"/>
    <col min="13322" max="13568" width="9.140625" style="343"/>
    <col min="13569" max="13569" width="5" style="343" customWidth="1"/>
    <col min="13570" max="13570" width="1.5703125" style="343" customWidth="1"/>
    <col min="13571" max="13571" width="37.140625" style="343" customWidth="1"/>
    <col min="13572" max="13577" width="18.7109375" style="343" customWidth="1"/>
    <col min="13578" max="13824" width="9.140625" style="343"/>
    <col min="13825" max="13825" width="5" style="343" customWidth="1"/>
    <col min="13826" max="13826" width="1.5703125" style="343" customWidth="1"/>
    <col min="13827" max="13827" width="37.140625" style="343" customWidth="1"/>
    <col min="13828" max="13833" width="18.7109375" style="343" customWidth="1"/>
    <col min="13834" max="14080" width="9.140625" style="343"/>
    <col min="14081" max="14081" width="5" style="343" customWidth="1"/>
    <col min="14082" max="14082" width="1.5703125" style="343" customWidth="1"/>
    <col min="14083" max="14083" width="37.140625" style="343" customWidth="1"/>
    <col min="14084" max="14089" width="18.7109375" style="343" customWidth="1"/>
    <col min="14090" max="14336" width="9.140625" style="343"/>
    <col min="14337" max="14337" width="5" style="343" customWidth="1"/>
    <col min="14338" max="14338" width="1.5703125" style="343" customWidth="1"/>
    <col min="14339" max="14339" width="37.140625" style="343" customWidth="1"/>
    <col min="14340" max="14345" width="18.7109375" style="343" customWidth="1"/>
    <col min="14346" max="14592" width="9.140625" style="343"/>
    <col min="14593" max="14593" width="5" style="343" customWidth="1"/>
    <col min="14594" max="14594" width="1.5703125" style="343" customWidth="1"/>
    <col min="14595" max="14595" width="37.140625" style="343" customWidth="1"/>
    <col min="14596" max="14601" width="18.7109375" style="343" customWidth="1"/>
    <col min="14602" max="14848" width="9.140625" style="343"/>
    <col min="14849" max="14849" width="5" style="343" customWidth="1"/>
    <col min="14850" max="14850" width="1.5703125" style="343" customWidth="1"/>
    <col min="14851" max="14851" width="37.140625" style="343" customWidth="1"/>
    <col min="14852" max="14857" width="18.7109375" style="343" customWidth="1"/>
    <col min="14858" max="15104" width="9.140625" style="343"/>
    <col min="15105" max="15105" width="5" style="343" customWidth="1"/>
    <col min="15106" max="15106" width="1.5703125" style="343" customWidth="1"/>
    <col min="15107" max="15107" width="37.140625" style="343" customWidth="1"/>
    <col min="15108" max="15113" width="18.7109375" style="343" customWidth="1"/>
    <col min="15114" max="15360" width="9.140625" style="343"/>
    <col min="15361" max="15361" width="5" style="343" customWidth="1"/>
    <col min="15362" max="15362" width="1.5703125" style="343" customWidth="1"/>
    <col min="15363" max="15363" width="37.140625" style="343" customWidth="1"/>
    <col min="15364" max="15369" width="18.7109375" style="343" customWidth="1"/>
    <col min="15370" max="15616" width="9.140625" style="343"/>
    <col min="15617" max="15617" width="5" style="343" customWidth="1"/>
    <col min="15618" max="15618" width="1.5703125" style="343" customWidth="1"/>
    <col min="15619" max="15619" width="37.140625" style="343" customWidth="1"/>
    <col min="15620" max="15625" width="18.7109375" style="343" customWidth="1"/>
    <col min="15626" max="15872" width="9.140625" style="343"/>
    <col min="15873" max="15873" width="5" style="343" customWidth="1"/>
    <col min="15874" max="15874" width="1.5703125" style="343" customWidth="1"/>
    <col min="15875" max="15875" width="37.140625" style="343" customWidth="1"/>
    <col min="15876" max="15881" width="18.7109375" style="343" customWidth="1"/>
    <col min="15882" max="16128" width="9.140625" style="343"/>
    <col min="16129" max="16129" width="5" style="343" customWidth="1"/>
    <col min="16130" max="16130" width="1.5703125" style="343" customWidth="1"/>
    <col min="16131" max="16131" width="37.140625" style="343" customWidth="1"/>
    <col min="16132" max="16137" width="18.7109375" style="343" customWidth="1"/>
    <col min="16138" max="16384" width="9.140625" style="343"/>
  </cols>
  <sheetData>
    <row r="1" spans="1:9">
      <c r="A1" s="342"/>
      <c r="B1" s="342"/>
      <c r="C1" s="342"/>
      <c r="D1" s="342"/>
      <c r="E1" s="342"/>
      <c r="G1" s="344" t="s">
        <v>501</v>
      </c>
      <c r="H1" s="344"/>
      <c r="I1" s="344"/>
    </row>
    <row r="2" spans="1:9">
      <c r="A2" s="342"/>
      <c r="B2" s="345"/>
      <c r="C2" s="342"/>
      <c r="D2" s="342"/>
      <c r="E2" s="342"/>
      <c r="G2" s="344" t="s">
        <v>583</v>
      </c>
      <c r="H2" s="346"/>
      <c r="I2" s="347"/>
    </row>
    <row r="3" spans="1:9" s="348" customFormat="1" ht="33.75" customHeight="1">
      <c r="A3" s="665" t="s">
        <v>608</v>
      </c>
      <c r="B3" s="665"/>
      <c r="C3" s="665"/>
      <c r="D3" s="665"/>
      <c r="E3" s="665"/>
      <c r="F3" s="665"/>
      <c r="G3" s="665"/>
      <c r="H3" s="665"/>
      <c r="I3" s="665"/>
    </row>
    <row r="4" spans="1:9" ht="18" customHeight="1">
      <c r="A4" s="666" t="s">
        <v>584</v>
      </c>
      <c r="B4" s="666"/>
      <c r="C4" s="666"/>
      <c r="D4" s="666"/>
      <c r="E4" s="666"/>
      <c r="F4" s="666"/>
      <c r="G4" s="666"/>
      <c r="H4" s="666"/>
      <c r="I4" s="666"/>
    </row>
    <row r="5" spans="1:9">
      <c r="A5" s="342"/>
      <c r="B5" s="342"/>
      <c r="C5" s="342"/>
      <c r="D5" s="342"/>
      <c r="E5" s="342"/>
      <c r="F5" s="342"/>
      <c r="G5" s="342"/>
      <c r="H5" s="342"/>
      <c r="I5" s="342"/>
    </row>
    <row r="6" spans="1:9" ht="25.5" customHeight="1">
      <c r="A6" s="667" t="s">
        <v>11</v>
      </c>
      <c r="B6" s="667" t="s">
        <v>397</v>
      </c>
      <c r="C6" s="667"/>
      <c r="D6" s="667" t="s">
        <v>14</v>
      </c>
      <c r="E6" s="667"/>
      <c r="F6" s="667"/>
      <c r="G6" s="667" t="s">
        <v>15</v>
      </c>
      <c r="H6" s="667"/>
      <c r="I6" s="667"/>
    </row>
    <row r="7" spans="1:9" ht="91.5" customHeight="1">
      <c r="A7" s="667"/>
      <c r="B7" s="667"/>
      <c r="C7" s="667"/>
      <c r="D7" s="349" t="s">
        <v>505</v>
      </c>
      <c r="E7" s="349" t="s">
        <v>585</v>
      </c>
      <c r="F7" s="349" t="s">
        <v>586</v>
      </c>
      <c r="G7" s="349" t="s">
        <v>505</v>
      </c>
      <c r="H7" s="349" t="s">
        <v>585</v>
      </c>
      <c r="I7" s="349" t="s">
        <v>586</v>
      </c>
    </row>
    <row r="8" spans="1:9" ht="15" customHeight="1">
      <c r="A8" s="350">
        <v>1</v>
      </c>
      <c r="B8" s="669">
        <v>2</v>
      </c>
      <c r="C8" s="669"/>
      <c r="D8" s="350">
        <v>3</v>
      </c>
      <c r="E8" s="350">
        <v>4</v>
      </c>
      <c r="F8" s="350">
        <v>5</v>
      </c>
      <c r="G8" s="350">
        <v>6</v>
      </c>
      <c r="H8" s="350">
        <v>7</v>
      </c>
      <c r="I8" s="350">
        <v>8</v>
      </c>
    </row>
    <row r="9" spans="1:9" ht="29.25" customHeight="1">
      <c r="A9" s="349" t="s">
        <v>238</v>
      </c>
      <c r="B9" s="670" t="s">
        <v>102</v>
      </c>
      <c r="C9" s="670"/>
      <c r="D9" s="351"/>
      <c r="E9" s="352"/>
      <c r="F9" s="352"/>
      <c r="G9" s="351"/>
      <c r="H9" s="351"/>
      <c r="I9" s="352"/>
    </row>
    <row r="10" spans="1:9" ht="29.25" customHeight="1">
      <c r="A10" s="349" t="s">
        <v>240</v>
      </c>
      <c r="B10" s="670" t="s">
        <v>111</v>
      </c>
      <c r="C10" s="670"/>
      <c r="D10" s="353"/>
      <c r="E10" s="353"/>
      <c r="F10" s="353"/>
      <c r="G10" s="353"/>
      <c r="H10" s="353"/>
      <c r="I10" s="353"/>
    </row>
    <row r="11" spans="1:9" ht="26.85" customHeight="1">
      <c r="A11" s="349" t="s">
        <v>243</v>
      </c>
      <c r="B11" s="670" t="s">
        <v>114</v>
      </c>
      <c r="C11" s="670"/>
      <c r="D11" s="351">
        <f t="shared" ref="D11:I11" si="0">SUM(D12:D15)</f>
        <v>15646.05</v>
      </c>
      <c r="E11" s="351">
        <f t="shared" si="0"/>
        <v>3700.68</v>
      </c>
      <c r="F11" s="351">
        <f t="shared" si="0"/>
        <v>0</v>
      </c>
      <c r="G11" s="351">
        <f t="shared" si="0"/>
        <v>22861.55</v>
      </c>
      <c r="H11" s="351">
        <f t="shared" si="0"/>
        <v>5407.32</v>
      </c>
      <c r="I11" s="351">
        <f t="shared" si="0"/>
        <v>0</v>
      </c>
    </row>
    <row r="12" spans="1:9">
      <c r="A12" s="350" t="s">
        <v>367</v>
      </c>
      <c r="B12" s="354"/>
      <c r="C12" s="355" t="s">
        <v>587</v>
      </c>
      <c r="D12" s="352"/>
      <c r="E12" s="352"/>
      <c r="F12" s="352"/>
      <c r="G12" s="352"/>
      <c r="H12" s="352"/>
      <c r="I12" s="352"/>
    </row>
    <row r="13" spans="1:9">
      <c r="A13" s="350" t="s">
        <v>369</v>
      </c>
      <c r="B13" s="354"/>
      <c r="C13" s="355" t="s">
        <v>588</v>
      </c>
      <c r="D13" s="352">
        <v>15646.05</v>
      </c>
      <c r="E13" s="352">
        <v>3700.68</v>
      </c>
      <c r="F13" s="352"/>
      <c r="G13" s="352">
        <v>22861.55</v>
      </c>
      <c r="H13" s="352">
        <v>5407.32</v>
      </c>
      <c r="I13" s="352"/>
    </row>
    <row r="14" spans="1:9">
      <c r="A14" s="350" t="s">
        <v>371</v>
      </c>
      <c r="B14" s="354"/>
      <c r="C14" s="355" t="s">
        <v>589</v>
      </c>
      <c r="D14" s="352"/>
      <c r="E14" s="352"/>
      <c r="F14" s="352"/>
      <c r="G14" s="352"/>
      <c r="H14" s="352"/>
      <c r="I14" s="352"/>
    </row>
    <row r="15" spans="1:9">
      <c r="A15" s="350" t="s">
        <v>373</v>
      </c>
      <c r="B15" s="354"/>
      <c r="C15" s="355" t="s">
        <v>590</v>
      </c>
      <c r="D15" s="352"/>
      <c r="E15" s="352"/>
      <c r="F15" s="352"/>
      <c r="G15" s="352"/>
      <c r="H15" s="352"/>
      <c r="I15" s="352"/>
    </row>
    <row r="16" spans="1:9" ht="29.25" customHeight="1">
      <c r="A16" s="349" t="s">
        <v>245</v>
      </c>
      <c r="B16" s="670" t="s">
        <v>116</v>
      </c>
      <c r="C16" s="670"/>
      <c r="D16" s="351">
        <f>SUM(D17,D19)</f>
        <v>0</v>
      </c>
      <c r="E16" s="352">
        <f>SUM(E17,E18,E19)</f>
        <v>0</v>
      </c>
      <c r="F16" s="352">
        <f>SUM(F17,F18,F19)</f>
        <v>0</v>
      </c>
      <c r="G16" s="351">
        <f>SUM(G17,G19)</f>
        <v>0</v>
      </c>
      <c r="H16" s="351">
        <f>SUM(H17,H19)</f>
        <v>0</v>
      </c>
      <c r="I16" s="352">
        <f>SUM(I17,I18,I19)</f>
        <v>0</v>
      </c>
    </row>
    <row r="17" spans="1:10">
      <c r="A17" s="350" t="s">
        <v>591</v>
      </c>
      <c r="B17" s="354"/>
      <c r="C17" s="355" t="s">
        <v>592</v>
      </c>
      <c r="D17" s="352"/>
      <c r="E17" s="352"/>
      <c r="F17" s="352"/>
      <c r="G17" s="352"/>
      <c r="H17" s="352"/>
      <c r="I17" s="352"/>
    </row>
    <row r="18" spans="1:10">
      <c r="A18" s="350" t="s">
        <v>593</v>
      </c>
      <c r="B18" s="354"/>
      <c r="C18" s="355" t="s">
        <v>594</v>
      </c>
      <c r="D18" s="352"/>
      <c r="E18" s="352"/>
      <c r="F18" s="352"/>
      <c r="G18" s="352"/>
      <c r="H18" s="352"/>
      <c r="I18" s="352"/>
    </row>
    <row r="19" spans="1:10">
      <c r="A19" s="350" t="s">
        <v>595</v>
      </c>
      <c r="B19" s="354"/>
      <c r="C19" s="355" t="s">
        <v>596</v>
      </c>
      <c r="D19" s="352"/>
      <c r="E19" s="352"/>
      <c r="F19" s="352"/>
      <c r="G19" s="352"/>
      <c r="H19" s="352"/>
      <c r="I19" s="352"/>
    </row>
    <row r="20" spans="1:10" ht="30" customHeight="1">
      <c r="A20" s="349" t="s">
        <v>247</v>
      </c>
      <c r="B20" s="670" t="s">
        <v>609</v>
      </c>
      <c r="C20" s="670"/>
      <c r="D20" s="352">
        <f t="shared" ref="D20:I20" si="1">SUM(D9)+SUM(D10)+SUM(D11)+SUM(D16)</f>
        <v>15646.05</v>
      </c>
      <c r="E20" s="352">
        <f t="shared" si="1"/>
        <v>3700.68</v>
      </c>
      <c r="F20" s="352">
        <f t="shared" si="1"/>
        <v>0</v>
      </c>
      <c r="G20" s="352">
        <f t="shared" si="1"/>
        <v>22861.55</v>
      </c>
      <c r="H20" s="352">
        <f t="shared" si="1"/>
        <v>5407.32</v>
      </c>
      <c r="I20" s="352">
        <f t="shared" si="1"/>
        <v>0</v>
      </c>
    </row>
    <row r="21" spans="1:10">
      <c r="A21" s="668" t="s">
        <v>610</v>
      </c>
      <c r="B21" s="668"/>
      <c r="C21" s="668"/>
      <c r="D21" s="668"/>
      <c r="E21" s="668"/>
      <c r="F21" s="668"/>
      <c r="G21" s="668"/>
      <c r="H21" s="668"/>
      <c r="I21" s="668"/>
    </row>
    <row r="22" spans="1:10">
      <c r="A22" s="356"/>
      <c r="B22" s="356"/>
      <c r="C22" s="356"/>
      <c r="D22" s="356"/>
      <c r="E22" s="356"/>
      <c r="F22" s="356"/>
      <c r="G22" s="356"/>
      <c r="H22" s="356"/>
      <c r="I22" s="356"/>
    </row>
    <row r="23" spans="1:10">
      <c r="A23" s="356"/>
      <c r="B23" s="356"/>
      <c r="C23" s="356"/>
      <c r="D23" s="356"/>
      <c r="E23" s="356"/>
      <c r="F23" s="356"/>
      <c r="G23" s="356"/>
      <c r="H23" s="356"/>
      <c r="I23" s="356"/>
    </row>
    <row r="24" spans="1:10" ht="12.75" customHeight="1">
      <c r="A24" s="357"/>
      <c r="B24" s="357"/>
      <c r="C24" s="357"/>
      <c r="D24" s="357"/>
      <c r="E24" s="358"/>
      <c r="F24" s="357"/>
      <c r="G24" s="357"/>
      <c r="H24" s="359"/>
      <c r="I24" s="357"/>
      <c r="J24" s="357"/>
    </row>
  </sheetData>
  <sheetProtection selectLockedCells="1" selectUnlockedCells="1"/>
  <mergeCells count="13">
    <mergeCell ref="A21:I21"/>
    <mergeCell ref="B8:C8"/>
    <mergeCell ref="B9:C9"/>
    <mergeCell ref="B10:C10"/>
    <mergeCell ref="B11:C11"/>
    <mergeCell ref="B16:C16"/>
    <mergeCell ref="B20:C20"/>
    <mergeCell ref="A3:I3"/>
    <mergeCell ref="A4:I4"/>
    <mergeCell ref="A6:A7"/>
    <mergeCell ref="B6:C7"/>
    <mergeCell ref="D6:F6"/>
    <mergeCell ref="G6:I6"/>
  </mergeCells>
  <printOptions horizontalCentered="1"/>
  <pageMargins left="0.55138888888888893" right="0.55138888888888893" top="0.78749999999999998" bottom="0.78749999999999998" header="0.51180555555555551" footer="0.51180555555555551"/>
  <pageSetup paperSize="9" scale="80" firstPageNumber="0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topLeftCell="B10" zoomScaleNormal="80" zoomScaleSheetLayoutView="75" workbookViewId="0">
      <selection activeCell="I16" sqref="I16"/>
    </sheetView>
  </sheetViews>
  <sheetFormatPr defaultRowHeight="15"/>
  <cols>
    <col min="1" max="1" width="6" style="360" customWidth="1"/>
    <col min="2" max="2" width="32.85546875" style="93" customWidth="1"/>
    <col min="3" max="10" width="15.7109375" style="93" customWidth="1"/>
    <col min="11" max="11" width="13.140625" style="93" customWidth="1"/>
    <col min="12" max="13" width="15.7109375" style="93" customWidth="1"/>
    <col min="14" max="256" width="9.140625" style="93"/>
    <col min="257" max="257" width="6" style="93" customWidth="1"/>
    <col min="258" max="258" width="32.85546875" style="93" customWidth="1"/>
    <col min="259" max="266" width="15.7109375" style="93" customWidth="1"/>
    <col min="267" max="267" width="13.140625" style="93" customWidth="1"/>
    <col min="268" max="269" width="15.7109375" style="93" customWidth="1"/>
    <col min="270" max="512" width="9.140625" style="93"/>
    <col min="513" max="513" width="6" style="93" customWidth="1"/>
    <col min="514" max="514" width="32.85546875" style="93" customWidth="1"/>
    <col min="515" max="522" width="15.7109375" style="93" customWidth="1"/>
    <col min="523" max="523" width="13.140625" style="93" customWidth="1"/>
    <col min="524" max="525" width="15.7109375" style="93" customWidth="1"/>
    <col min="526" max="768" width="9.140625" style="93"/>
    <col min="769" max="769" width="6" style="93" customWidth="1"/>
    <col min="770" max="770" width="32.85546875" style="93" customWidth="1"/>
    <col min="771" max="778" width="15.7109375" style="93" customWidth="1"/>
    <col min="779" max="779" width="13.140625" style="93" customWidth="1"/>
    <col min="780" max="781" width="15.7109375" style="93" customWidth="1"/>
    <col min="782" max="1024" width="9.140625" style="93"/>
    <col min="1025" max="1025" width="6" style="93" customWidth="1"/>
    <col min="1026" max="1026" width="32.85546875" style="93" customWidth="1"/>
    <col min="1027" max="1034" width="15.7109375" style="93" customWidth="1"/>
    <col min="1035" max="1035" width="13.140625" style="93" customWidth="1"/>
    <col min="1036" max="1037" width="15.7109375" style="93" customWidth="1"/>
    <col min="1038" max="1280" width="9.140625" style="93"/>
    <col min="1281" max="1281" width="6" style="93" customWidth="1"/>
    <col min="1282" max="1282" width="32.85546875" style="93" customWidth="1"/>
    <col min="1283" max="1290" width="15.7109375" style="93" customWidth="1"/>
    <col min="1291" max="1291" width="13.140625" style="93" customWidth="1"/>
    <col min="1292" max="1293" width="15.7109375" style="93" customWidth="1"/>
    <col min="1294" max="1536" width="9.140625" style="93"/>
    <col min="1537" max="1537" width="6" style="93" customWidth="1"/>
    <col min="1538" max="1538" width="32.85546875" style="93" customWidth="1"/>
    <col min="1539" max="1546" width="15.7109375" style="93" customWidth="1"/>
    <col min="1547" max="1547" width="13.140625" style="93" customWidth="1"/>
    <col min="1548" max="1549" width="15.7109375" style="93" customWidth="1"/>
    <col min="1550" max="1792" width="9.140625" style="93"/>
    <col min="1793" max="1793" width="6" style="93" customWidth="1"/>
    <col min="1794" max="1794" width="32.85546875" style="93" customWidth="1"/>
    <col min="1795" max="1802" width="15.7109375" style="93" customWidth="1"/>
    <col min="1803" max="1803" width="13.140625" style="93" customWidth="1"/>
    <col min="1804" max="1805" width="15.7109375" style="93" customWidth="1"/>
    <col min="1806" max="2048" width="9.140625" style="93"/>
    <col min="2049" max="2049" width="6" style="93" customWidth="1"/>
    <col min="2050" max="2050" width="32.85546875" style="93" customWidth="1"/>
    <col min="2051" max="2058" width="15.7109375" style="93" customWidth="1"/>
    <col min="2059" max="2059" width="13.140625" style="93" customWidth="1"/>
    <col min="2060" max="2061" width="15.7109375" style="93" customWidth="1"/>
    <col min="2062" max="2304" width="9.140625" style="93"/>
    <col min="2305" max="2305" width="6" style="93" customWidth="1"/>
    <col min="2306" max="2306" width="32.85546875" style="93" customWidth="1"/>
    <col min="2307" max="2314" width="15.7109375" style="93" customWidth="1"/>
    <col min="2315" max="2315" width="13.140625" style="93" customWidth="1"/>
    <col min="2316" max="2317" width="15.7109375" style="93" customWidth="1"/>
    <col min="2318" max="2560" width="9.140625" style="93"/>
    <col min="2561" max="2561" width="6" style="93" customWidth="1"/>
    <col min="2562" max="2562" width="32.85546875" style="93" customWidth="1"/>
    <col min="2563" max="2570" width="15.7109375" style="93" customWidth="1"/>
    <col min="2571" max="2571" width="13.140625" style="93" customWidth="1"/>
    <col min="2572" max="2573" width="15.7109375" style="93" customWidth="1"/>
    <col min="2574" max="2816" width="9.140625" style="93"/>
    <col min="2817" max="2817" width="6" style="93" customWidth="1"/>
    <col min="2818" max="2818" width="32.85546875" style="93" customWidth="1"/>
    <col min="2819" max="2826" width="15.7109375" style="93" customWidth="1"/>
    <col min="2827" max="2827" width="13.140625" style="93" customWidth="1"/>
    <col min="2828" max="2829" width="15.7109375" style="93" customWidth="1"/>
    <col min="2830" max="3072" width="9.140625" style="93"/>
    <col min="3073" max="3073" width="6" style="93" customWidth="1"/>
    <col min="3074" max="3074" width="32.85546875" style="93" customWidth="1"/>
    <col min="3075" max="3082" width="15.7109375" style="93" customWidth="1"/>
    <col min="3083" max="3083" width="13.140625" style="93" customWidth="1"/>
    <col min="3084" max="3085" width="15.7109375" style="93" customWidth="1"/>
    <col min="3086" max="3328" width="9.140625" style="93"/>
    <col min="3329" max="3329" width="6" style="93" customWidth="1"/>
    <col min="3330" max="3330" width="32.85546875" style="93" customWidth="1"/>
    <col min="3331" max="3338" width="15.7109375" style="93" customWidth="1"/>
    <col min="3339" max="3339" width="13.140625" style="93" customWidth="1"/>
    <col min="3340" max="3341" width="15.7109375" style="93" customWidth="1"/>
    <col min="3342" max="3584" width="9.140625" style="93"/>
    <col min="3585" max="3585" width="6" style="93" customWidth="1"/>
    <col min="3586" max="3586" width="32.85546875" style="93" customWidth="1"/>
    <col min="3587" max="3594" width="15.7109375" style="93" customWidth="1"/>
    <col min="3595" max="3595" width="13.140625" style="93" customWidth="1"/>
    <col min="3596" max="3597" width="15.7109375" style="93" customWidth="1"/>
    <col min="3598" max="3840" width="9.140625" style="93"/>
    <col min="3841" max="3841" width="6" style="93" customWidth="1"/>
    <col min="3842" max="3842" width="32.85546875" style="93" customWidth="1"/>
    <col min="3843" max="3850" width="15.7109375" style="93" customWidth="1"/>
    <col min="3851" max="3851" width="13.140625" style="93" customWidth="1"/>
    <col min="3852" max="3853" width="15.7109375" style="93" customWidth="1"/>
    <col min="3854" max="4096" width="9.140625" style="93"/>
    <col min="4097" max="4097" width="6" style="93" customWidth="1"/>
    <col min="4098" max="4098" width="32.85546875" style="93" customWidth="1"/>
    <col min="4099" max="4106" width="15.7109375" style="93" customWidth="1"/>
    <col min="4107" max="4107" width="13.140625" style="93" customWidth="1"/>
    <col min="4108" max="4109" width="15.7109375" style="93" customWidth="1"/>
    <col min="4110" max="4352" width="9.140625" style="93"/>
    <col min="4353" max="4353" width="6" style="93" customWidth="1"/>
    <col min="4354" max="4354" width="32.85546875" style="93" customWidth="1"/>
    <col min="4355" max="4362" width="15.7109375" style="93" customWidth="1"/>
    <col min="4363" max="4363" width="13.140625" style="93" customWidth="1"/>
    <col min="4364" max="4365" width="15.7109375" style="93" customWidth="1"/>
    <col min="4366" max="4608" width="9.140625" style="93"/>
    <col min="4609" max="4609" width="6" style="93" customWidth="1"/>
    <col min="4610" max="4610" width="32.85546875" style="93" customWidth="1"/>
    <col min="4611" max="4618" width="15.7109375" style="93" customWidth="1"/>
    <col min="4619" max="4619" width="13.140625" style="93" customWidth="1"/>
    <col min="4620" max="4621" width="15.7109375" style="93" customWidth="1"/>
    <col min="4622" max="4864" width="9.140625" style="93"/>
    <col min="4865" max="4865" width="6" style="93" customWidth="1"/>
    <col min="4866" max="4866" width="32.85546875" style="93" customWidth="1"/>
    <col min="4867" max="4874" width="15.7109375" style="93" customWidth="1"/>
    <col min="4875" max="4875" width="13.140625" style="93" customWidth="1"/>
    <col min="4876" max="4877" width="15.7109375" style="93" customWidth="1"/>
    <col min="4878" max="5120" width="9.140625" style="93"/>
    <col min="5121" max="5121" width="6" style="93" customWidth="1"/>
    <col min="5122" max="5122" width="32.85546875" style="93" customWidth="1"/>
    <col min="5123" max="5130" width="15.7109375" style="93" customWidth="1"/>
    <col min="5131" max="5131" width="13.140625" style="93" customWidth="1"/>
    <col min="5132" max="5133" width="15.7109375" style="93" customWidth="1"/>
    <col min="5134" max="5376" width="9.140625" style="93"/>
    <col min="5377" max="5377" width="6" style="93" customWidth="1"/>
    <col min="5378" max="5378" width="32.85546875" style="93" customWidth="1"/>
    <col min="5379" max="5386" width="15.7109375" style="93" customWidth="1"/>
    <col min="5387" max="5387" width="13.140625" style="93" customWidth="1"/>
    <col min="5388" max="5389" width="15.7109375" style="93" customWidth="1"/>
    <col min="5390" max="5632" width="9.140625" style="93"/>
    <col min="5633" max="5633" width="6" style="93" customWidth="1"/>
    <col min="5634" max="5634" width="32.85546875" style="93" customWidth="1"/>
    <col min="5635" max="5642" width="15.7109375" style="93" customWidth="1"/>
    <col min="5643" max="5643" width="13.140625" style="93" customWidth="1"/>
    <col min="5644" max="5645" width="15.7109375" style="93" customWidth="1"/>
    <col min="5646" max="5888" width="9.140625" style="93"/>
    <col min="5889" max="5889" width="6" style="93" customWidth="1"/>
    <col min="5890" max="5890" width="32.85546875" style="93" customWidth="1"/>
    <col min="5891" max="5898" width="15.7109375" style="93" customWidth="1"/>
    <col min="5899" max="5899" width="13.140625" style="93" customWidth="1"/>
    <col min="5900" max="5901" width="15.7109375" style="93" customWidth="1"/>
    <col min="5902" max="6144" width="9.140625" style="93"/>
    <col min="6145" max="6145" width="6" style="93" customWidth="1"/>
    <col min="6146" max="6146" width="32.85546875" style="93" customWidth="1"/>
    <col min="6147" max="6154" width="15.7109375" style="93" customWidth="1"/>
    <col min="6155" max="6155" width="13.140625" style="93" customWidth="1"/>
    <col min="6156" max="6157" width="15.7109375" style="93" customWidth="1"/>
    <col min="6158" max="6400" width="9.140625" style="93"/>
    <col min="6401" max="6401" width="6" style="93" customWidth="1"/>
    <col min="6402" max="6402" width="32.85546875" style="93" customWidth="1"/>
    <col min="6403" max="6410" width="15.7109375" style="93" customWidth="1"/>
    <col min="6411" max="6411" width="13.140625" style="93" customWidth="1"/>
    <col min="6412" max="6413" width="15.7109375" style="93" customWidth="1"/>
    <col min="6414" max="6656" width="9.140625" style="93"/>
    <col min="6657" max="6657" width="6" style="93" customWidth="1"/>
    <col min="6658" max="6658" width="32.85546875" style="93" customWidth="1"/>
    <col min="6659" max="6666" width="15.7109375" style="93" customWidth="1"/>
    <col min="6667" max="6667" width="13.140625" style="93" customWidth="1"/>
    <col min="6668" max="6669" width="15.7109375" style="93" customWidth="1"/>
    <col min="6670" max="6912" width="9.140625" style="93"/>
    <col min="6913" max="6913" width="6" style="93" customWidth="1"/>
    <col min="6914" max="6914" width="32.85546875" style="93" customWidth="1"/>
    <col min="6915" max="6922" width="15.7109375" style="93" customWidth="1"/>
    <col min="6923" max="6923" width="13.140625" style="93" customWidth="1"/>
    <col min="6924" max="6925" width="15.7109375" style="93" customWidth="1"/>
    <col min="6926" max="7168" width="9.140625" style="93"/>
    <col min="7169" max="7169" width="6" style="93" customWidth="1"/>
    <col min="7170" max="7170" width="32.85546875" style="93" customWidth="1"/>
    <col min="7171" max="7178" width="15.7109375" style="93" customWidth="1"/>
    <col min="7179" max="7179" width="13.140625" style="93" customWidth="1"/>
    <col min="7180" max="7181" width="15.7109375" style="93" customWidth="1"/>
    <col min="7182" max="7424" width="9.140625" style="93"/>
    <col min="7425" max="7425" width="6" style="93" customWidth="1"/>
    <col min="7426" max="7426" width="32.85546875" style="93" customWidth="1"/>
    <col min="7427" max="7434" width="15.7109375" style="93" customWidth="1"/>
    <col min="7435" max="7435" width="13.140625" style="93" customWidth="1"/>
    <col min="7436" max="7437" width="15.7109375" style="93" customWidth="1"/>
    <col min="7438" max="7680" width="9.140625" style="93"/>
    <col min="7681" max="7681" width="6" style="93" customWidth="1"/>
    <col min="7682" max="7682" width="32.85546875" style="93" customWidth="1"/>
    <col min="7683" max="7690" width="15.7109375" style="93" customWidth="1"/>
    <col min="7691" max="7691" width="13.140625" style="93" customWidth="1"/>
    <col min="7692" max="7693" width="15.7109375" style="93" customWidth="1"/>
    <col min="7694" max="7936" width="9.140625" style="93"/>
    <col min="7937" max="7937" width="6" style="93" customWidth="1"/>
    <col min="7938" max="7938" width="32.85546875" style="93" customWidth="1"/>
    <col min="7939" max="7946" width="15.7109375" style="93" customWidth="1"/>
    <col min="7947" max="7947" width="13.140625" style="93" customWidth="1"/>
    <col min="7948" max="7949" width="15.7109375" style="93" customWidth="1"/>
    <col min="7950" max="8192" width="9.140625" style="93"/>
    <col min="8193" max="8193" width="6" style="93" customWidth="1"/>
    <col min="8194" max="8194" width="32.85546875" style="93" customWidth="1"/>
    <col min="8195" max="8202" width="15.7109375" style="93" customWidth="1"/>
    <col min="8203" max="8203" width="13.140625" style="93" customWidth="1"/>
    <col min="8204" max="8205" width="15.7109375" style="93" customWidth="1"/>
    <col min="8206" max="8448" width="9.140625" style="93"/>
    <col min="8449" max="8449" width="6" style="93" customWidth="1"/>
    <col min="8450" max="8450" width="32.85546875" style="93" customWidth="1"/>
    <col min="8451" max="8458" width="15.7109375" style="93" customWidth="1"/>
    <col min="8459" max="8459" width="13.140625" style="93" customWidth="1"/>
    <col min="8460" max="8461" width="15.7109375" style="93" customWidth="1"/>
    <col min="8462" max="8704" width="9.140625" style="93"/>
    <col min="8705" max="8705" width="6" style="93" customWidth="1"/>
    <col min="8706" max="8706" width="32.85546875" style="93" customWidth="1"/>
    <col min="8707" max="8714" width="15.7109375" style="93" customWidth="1"/>
    <col min="8715" max="8715" width="13.140625" style="93" customWidth="1"/>
    <col min="8716" max="8717" width="15.7109375" style="93" customWidth="1"/>
    <col min="8718" max="8960" width="9.140625" style="93"/>
    <col min="8961" max="8961" width="6" style="93" customWidth="1"/>
    <col min="8962" max="8962" width="32.85546875" style="93" customWidth="1"/>
    <col min="8963" max="8970" width="15.7109375" style="93" customWidth="1"/>
    <col min="8971" max="8971" width="13.140625" style="93" customWidth="1"/>
    <col min="8972" max="8973" width="15.7109375" style="93" customWidth="1"/>
    <col min="8974" max="9216" width="9.140625" style="93"/>
    <col min="9217" max="9217" width="6" style="93" customWidth="1"/>
    <col min="9218" max="9218" width="32.85546875" style="93" customWidth="1"/>
    <col min="9219" max="9226" width="15.7109375" style="93" customWidth="1"/>
    <col min="9227" max="9227" width="13.140625" style="93" customWidth="1"/>
    <col min="9228" max="9229" width="15.7109375" style="93" customWidth="1"/>
    <col min="9230" max="9472" width="9.140625" style="93"/>
    <col min="9473" max="9473" width="6" style="93" customWidth="1"/>
    <col min="9474" max="9474" width="32.85546875" style="93" customWidth="1"/>
    <col min="9475" max="9482" width="15.7109375" style="93" customWidth="1"/>
    <col min="9483" max="9483" width="13.140625" style="93" customWidth="1"/>
    <col min="9484" max="9485" width="15.7109375" style="93" customWidth="1"/>
    <col min="9486" max="9728" width="9.140625" style="93"/>
    <col min="9729" max="9729" width="6" style="93" customWidth="1"/>
    <col min="9730" max="9730" width="32.85546875" style="93" customWidth="1"/>
    <col min="9731" max="9738" width="15.7109375" style="93" customWidth="1"/>
    <col min="9739" max="9739" width="13.140625" style="93" customWidth="1"/>
    <col min="9740" max="9741" width="15.7109375" style="93" customWidth="1"/>
    <col min="9742" max="9984" width="9.140625" style="93"/>
    <col min="9985" max="9985" width="6" style="93" customWidth="1"/>
    <col min="9986" max="9986" width="32.85546875" style="93" customWidth="1"/>
    <col min="9987" max="9994" width="15.7109375" style="93" customWidth="1"/>
    <col min="9995" max="9995" width="13.140625" style="93" customWidth="1"/>
    <col min="9996" max="9997" width="15.7109375" style="93" customWidth="1"/>
    <col min="9998" max="10240" width="9.140625" style="93"/>
    <col min="10241" max="10241" width="6" style="93" customWidth="1"/>
    <col min="10242" max="10242" width="32.85546875" style="93" customWidth="1"/>
    <col min="10243" max="10250" width="15.7109375" style="93" customWidth="1"/>
    <col min="10251" max="10251" width="13.140625" style="93" customWidth="1"/>
    <col min="10252" max="10253" width="15.7109375" style="93" customWidth="1"/>
    <col min="10254" max="10496" width="9.140625" style="93"/>
    <col min="10497" max="10497" width="6" style="93" customWidth="1"/>
    <col min="10498" max="10498" width="32.85546875" style="93" customWidth="1"/>
    <col min="10499" max="10506" width="15.7109375" style="93" customWidth="1"/>
    <col min="10507" max="10507" width="13.140625" style="93" customWidth="1"/>
    <col min="10508" max="10509" width="15.7109375" style="93" customWidth="1"/>
    <col min="10510" max="10752" width="9.140625" style="93"/>
    <col min="10753" max="10753" width="6" style="93" customWidth="1"/>
    <col min="10754" max="10754" width="32.85546875" style="93" customWidth="1"/>
    <col min="10755" max="10762" width="15.7109375" style="93" customWidth="1"/>
    <col min="10763" max="10763" width="13.140625" style="93" customWidth="1"/>
    <col min="10764" max="10765" width="15.7109375" style="93" customWidth="1"/>
    <col min="10766" max="11008" width="9.140625" style="93"/>
    <col min="11009" max="11009" width="6" style="93" customWidth="1"/>
    <col min="11010" max="11010" width="32.85546875" style="93" customWidth="1"/>
    <col min="11011" max="11018" width="15.7109375" style="93" customWidth="1"/>
    <col min="11019" max="11019" width="13.140625" style="93" customWidth="1"/>
    <col min="11020" max="11021" width="15.7109375" style="93" customWidth="1"/>
    <col min="11022" max="11264" width="9.140625" style="93"/>
    <col min="11265" max="11265" width="6" style="93" customWidth="1"/>
    <col min="11266" max="11266" width="32.85546875" style="93" customWidth="1"/>
    <col min="11267" max="11274" width="15.7109375" style="93" customWidth="1"/>
    <col min="11275" max="11275" width="13.140625" style="93" customWidth="1"/>
    <col min="11276" max="11277" width="15.7109375" style="93" customWidth="1"/>
    <col min="11278" max="11520" width="9.140625" style="93"/>
    <col min="11521" max="11521" width="6" style="93" customWidth="1"/>
    <col min="11522" max="11522" width="32.85546875" style="93" customWidth="1"/>
    <col min="11523" max="11530" width="15.7109375" style="93" customWidth="1"/>
    <col min="11531" max="11531" width="13.140625" style="93" customWidth="1"/>
    <col min="11532" max="11533" width="15.7109375" style="93" customWidth="1"/>
    <col min="11534" max="11776" width="9.140625" style="93"/>
    <col min="11777" max="11777" width="6" style="93" customWidth="1"/>
    <col min="11778" max="11778" width="32.85546875" style="93" customWidth="1"/>
    <col min="11779" max="11786" width="15.7109375" style="93" customWidth="1"/>
    <col min="11787" max="11787" width="13.140625" style="93" customWidth="1"/>
    <col min="11788" max="11789" width="15.7109375" style="93" customWidth="1"/>
    <col min="11790" max="12032" width="9.140625" style="93"/>
    <col min="12033" max="12033" width="6" style="93" customWidth="1"/>
    <col min="12034" max="12034" width="32.85546875" style="93" customWidth="1"/>
    <col min="12035" max="12042" width="15.7109375" style="93" customWidth="1"/>
    <col min="12043" max="12043" width="13.140625" style="93" customWidth="1"/>
    <col min="12044" max="12045" width="15.7109375" style="93" customWidth="1"/>
    <col min="12046" max="12288" width="9.140625" style="93"/>
    <col min="12289" max="12289" width="6" style="93" customWidth="1"/>
    <col min="12290" max="12290" width="32.85546875" style="93" customWidth="1"/>
    <col min="12291" max="12298" width="15.7109375" style="93" customWidth="1"/>
    <col min="12299" max="12299" width="13.140625" style="93" customWidth="1"/>
    <col min="12300" max="12301" width="15.7109375" style="93" customWidth="1"/>
    <col min="12302" max="12544" width="9.140625" style="93"/>
    <col min="12545" max="12545" width="6" style="93" customWidth="1"/>
    <col min="12546" max="12546" width="32.85546875" style="93" customWidth="1"/>
    <col min="12547" max="12554" width="15.7109375" style="93" customWidth="1"/>
    <col min="12555" max="12555" width="13.140625" style="93" customWidth="1"/>
    <col min="12556" max="12557" width="15.7109375" style="93" customWidth="1"/>
    <col min="12558" max="12800" width="9.140625" style="93"/>
    <col min="12801" max="12801" width="6" style="93" customWidth="1"/>
    <col min="12802" max="12802" width="32.85546875" style="93" customWidth="1"/>
    <col min="12803" max="12810" width="15.7109375" style="93" customWidth="1"/>
    <col min="12811" max="12811" width="13.140625" style="93" customWidth="1"/>
    <col min="12812" max="12813" width="15.7109375" style="93" customWidth="1"/>
    <col min="12814" max="13056" width="9.140625" style="93"/>
    <col min="13057" max="13057" width="6" style="93" customWidth="1"/>
    <col min="13058" max="13058" width="32.85546875" style="93" customWidth="1"/>
    <col min="13059" max="13066" width="15.7109375" style="93" customWidth="1"/>
    <col min="13067" max="13067" width="13.140625" style="93" customWidth="1"/>
    <col min="13068" max="13069" width="15.7109375" style="93" customWidth="1"/>
    <col min="13070" max="13312" width="9.140625" style="93"/>
    <col min="13313" max="13313" width="6" style="93" customWidth="1"/>
    <col min="13314" max="13314" width="32.85546875" style="93" customWidth="1"/>
    <col min="13315" max="13322" width="15.7109375" style="93" customWidth="1"/>
    <col min="13323" max="13323" width="13.140625" style="93" customWidth="1"/>
    <col min="13324" max="13325" width="15.7109375" style="93" customWidth="1"/>
    <col min="13326" max="13568" width="9.140625" style="93"/>
    <col min="13569" max="13569" width="6" style="93" customWidth="1"/>
    <col min="13570" max="13570" width="32.85546875" style="93" customWidth="1"/>
    <col min="13571" max="13578" width="15.7109375" style="93" customWidth="1"/>
    <col min="13579" max="13579" width="13.140625" style="93" customWidth="1"/>
    <col min="13580" max="13581" width="15.7109375" style="93" customWidth="1"/>
    <col min="13582" max="13824" width="9.140625" style="93"/>
    <col min="13825" max="13825" width="6" style="93" customWidth="1"/>
    <col min="13826" max="13826" width="32.85546875" style="93" customWidth="1"/>
    <col min="13827" max="13834" width="15.7109375" style="93" customWidth="1"/>
    <col min="13835" max="13835" width="13.140625" style="93" customWidth="1"/>
    <col min="13836" max="13837" width="15.7109375" style="93" customWidth="1"/>
    <col min="13838" max="14080" width="9.140625" style="93"/>
    <col min="14081" max="14081" width="6" style="93" customWidth="1"/>
    <col min="14082" max="14082" width="32.85546875" style="93" customWidth="1"/>
    <col min="14083" max="14090" width="15.7109375" style="93" customWidth="1"/>
    <col min="14091" max="14091" width="13.140625" style="93" customWidth="1"/>
    <col min="14092" max="14093" width="15.7109375" style="93" customWidth="1"/>
    <col min="14094" max="14336" width="9.140625" style="93"/>
    <col min="14337" max="14337" width="6" style="93" customWidth="1"/>
    <col min="14338" max="14338" width="32.85546875" style="93" customWidth="1"/>
    <col min="14339" max="14346" width="15.7109375" style="93" customWidth="1"/>
    <col min="14347" max="14347" width="13.140625" style="93" customWidth="1"/>
    <col min="14348" max="14349" width="15.7109375" style="93" customWidth="1"/>
    <col min="14350" max="14592" width="9.140625" style="93"/>
    <col min="14593" max="14593" width="6" style="93" customWidth="1"/>
    <col min="14594" max="14594" width="32.85546875" style="93" customWidth="1"/>
    <col min="14595" max="14602" width="15.7109375" style="93" customWidth="1"/>
    <col min="14603" max="14603" width="13.140625" style="93" customWidth="1"/>
    <col min="14604" max="14605" width="15.7109375" style="93" customWidth="1"/>
    <col min="14606" max="14848" width="9.140625" style="93"/>
    <col min="14849" max="14849" width="6" style="93" customWidth="1"/>
    <col min="14850" max="14850" width="32.85546875" style="93" customWidth="1"/>
    <col min="14851" max="14858" width="15.7109375" style="93" customWidth="1"/>
    <col min="14859" max="14859" width="13.140625" style="93" customWidth="1"/>
    <col min="14860" max="14861" width="15.7109375" style="93" customWidth="1"/>
    <col min="14862" max="15104" width="9.140625" style="93"/>
    <col min="15105" max="15105" width="6" style="93" customWidth="1"/>
    <col min="15106" max="15106" width="32.85546875" style="93" customWidth="1"/>
    <col min="15107" max="15114" width="15.7109375" style="93" customWidth="1"/>
    <col min="15115" max="15115" width="13.140625" style="93" customWidth="1"/>
    <col min="15116" max="15117" width="15.7109375" style="93" customWidth="1"/>
    <col min="15118" max="15360" width="9.140625" style="93"/>
    <col min="15361" max="15361" width="6" style="93" customWidth="1"/>
    <col min="15362" max="15362" width="32.85546875" style="93" customWidth="1"/>
    <col min="15363" max="15370" width="15.7109375" style="93" customWidth="1"/>
    <col min="15371" max="15371" width="13.140625" style="93" customWidth="1"/>
    <col min="15372" max="15373" width="15.7109375" style="93" customWidth="1"/>
    <col min="15374" max="15616" width="9.140625" style="93"/>
    <col min="15617" max="15617" width="6" style="93" customWidth="1"/>
    <col min="15618" max="15618" width="32.85546875" style="93" customWidth="1"/>
    <col min="15619" max="15626" width="15.7109375" style="93" customWidth="1"/>
    <col min="15627" max="15627" width="13.140625" style="93" customWidth="1"/>
    <col min="15628" max="15629" width="15.7109375" style="93" customWidth="1"/>
    <col min="15630" max="15872" width="9.140625" style="93"/>
    <col min="15873" max="15873" width="6" style="93" customWidth="1"/>
    <col min="15874" max="15874" width="32.85546875" style="93" customWidth="1"/>
    <col min="15875" max="15882" width="15.7109375" style="93" customWidth="1"/>
    <col min="15883" max="15883" width="13.140625" style="93" customWidth="1"/>
    <col min="15884" max="15885" width="15.7109375" style="93" customWidth="1"/>
    <col min="15886" max="16128" width="9.140625" style="93"/>
    <col min="16129" max="16129" width="6" style="93" customWidth="1"/>
    <col min="16130" max="16130" width="32.85546875" style="93" customWidth="1"/>
    <col min="16131" max="16138" width="15.7109375" style="93" customWidth="1"/>
    <col min="16139" max="16139" width="13.140625" style="93" customWidth="1"/>
    <col min="16140" max="16141" width="15.7109375" style="93" customWidth="1"/>
    <col min="16142" max="16384" width="9.140625" style="93"/>
  </cols>
  <sheetData>
    <row r="1" spans="1:13">
      <c r="I1" s="361"/>
      <c r="J1" s="361"/>
      <c r="K1" s="361"/>
    </row>
    <row r="2" spans="1:13">
      <c r="I2" s="93" t="s">
        <v>611</v>
      </c>
    </row>
    <row r="3" spans="1:13">
      <c r="I3" s="93" t="s">
        <v>612</v>
      </c>
    </row>
    <row r="5" spans="1:13">
      <c r="A5" s="671" t="s">
        <v>613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</row>
    <row r="6" spans="1:13">
      <c r="A6" s="671" t="s">
        <v>614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</row>
    <row r="8" spans="1:13">
      <c r="A8" s="671" t="s">
        <v>615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</row>
    <row r="10" spans="1:13" ht="15" customHeight="1">
      <c r="A10" s="673" t="s">
        <v>11</v>
      </c>
      <c r="B10" s="673" t="s">
        <v>616</v>
      </c>
      <c r="C10" s="673" t="s">
        <v>617</v>
      </c>
      <c r="D10" s="673" t="s">
        <v>618</v>
      </c>
      <c r="E10" s="673"/>
      <c r="F10" s="673"/>
      <c r="G10" s="673"/>
      <c r="H10" s="673"/>
      <c r="I10" s="673"/>
      <c r="J10" s="674"/>
      <c r="K10" s="674"/>
      <c r="L10" s="673"/>
      <c r="M10" s="673" t="s">
        <v>619</v>
      </c>
    </row>
    <row r="11" spans="1:13" ht="123" customHeight="1">
      <c r="A11" s="673"/>
      <c r="B11" s="673"/>
      <c r="C11" s="673"/>
      <c r="D11" s="362" t="s">
        <v>620</v>
      </c>
      <c r="E11" s="362" t="s">
        <v>621</v>
      </c>
      <c r="F11" s="362" t="s">
        <v>622</v>
      </c>
      <c r="G11" s="362" t="s">
        <v>623</v>
      </c>
      <c r="H11" s="362" t="s">
        <v>624</v>
      </c>
      <c r="I11" s="363" t="s">
        <v>625</v>
      </c>
      <c r="J11" s="362" t="s">
        <v>626</v>
      </c>
      <c r="K11" s="364" t="s">
        <v>627</v>
      </c>
      <c r="L11" s="365" t="s">
        <v>628</v>
      </c>
      <c r="M11" s="673"/>
    </row>
    <row r="12" spans="1:13">
      <c r="A12" s="151">
        <v>1</v>
      </c>
      <c r="B12" s="151">
        <v>2</v>
      </c>
      <c r="C12" s="151">
        <v>3</v>
      </c>
      <c r="D12" s="151">
        <v>4</v>
      </c>
      <c r="E12" s="151">
        <v>5</v>
      </c>
      <c r="F12" s="151">
        <v>6</v>
      </c>
      <c r="G12" s="151">
        <v>7</v>
      </c>
      <c r="H12" s="151">
        <v>8</v>
      </c>
      <c r="I12" s="151">
        <v>9</v>
      </c>
      <c r="J12" s="151">
        <v>10</v>
      </c>
      <c r="K12" s="366" t="s">
        <v>629</v>
      </c>
      <c r="L12" s="151">
        <v>12</v>
      </c>
      <c r="M12" s="151">
        <v>13</v>
      </c>
    </row>
    <row r="13" spans="1:13" ht="71.25">
      <c r="A13" s="362" t="s">
        <v>238</v>
      </c>
      <c r="B13" s="367" t="s">
        <v>630</v>
      </c>
      <c r="C13" s="368">
        <f t="shared" ref="C13:L13" si="0">SUM(C14:C15)</f>
        <v>41686.15</v>
      </c>
      <c r="D13" s="368">
        <f t="shared" si="0"/>
        <v>511025.58</v>
      </c>
      <c r="E13" s="368">
        <f t="shared" si="0"/>
        <v>0</v>
      </c>
      <c r="F13" s="368">
        <f t="shared" si="0"/>
        <v>6.11</v>
      </c>
      <c r="G13" s="368">
        <f t="shared" si="0"/>
        <v>0</v>
      </c>
      <c r="H13" s="368">
        <f t="shared" si="0"/>
        <v>0</v>
      </c>
      <c r="I13" s="368">
        <f t="shared" si="0"/>
        <v>-507855.69</v>
      </c>
      <c r="J13" s="368">
        <f t="shared" si="0"/>
        <v>0</v>
      </c>
      <c r="K13" s="368">
        <f t="shared" si="0"/>
        <v>0</v>
      </c>
      <c r="L13" s="368">
        <f t="shared" si="0"/>
        <v>0</v>
      </c>
      <c r="M13" s="368">
        <f t="shared" ref="M13:M25" si="1">SUM(C13:L13)</f>
        <v>44862.149999999965</v>
      </c>
    </row>
    <row r="14" spans="1:13" ht="15" customHeight="1">
      <c r="A14" s="369" t="s">
        <v>399</v>
      </c>
      <c r="B14" s="370" t="s">
        <v>631</v>
      </c>
      <c r="C14" s="371">
        <v>40618.49</v>
      </c>
      <c r="D14" s="371">
        <v>51953.83</v>
      </c>
      <c r="E14" s="371">
        <v>1050.27</v>
      </c>
      <c r="F14" s="371">
        <v>6.11</v>
      </c>
      <c r="G14" s="371"/>
      <c r="H14" s="371"/>
      <c r="I14" s="371">
        <v>-50041.05</v>
      </c>
      <c r="J14" s="371"/>
      <c r="K14" s="371"/>
      <c r="L14" s="371"/>
      <c r="M14" s="368">
        <f t="shared" si="1"/>
        <v>43587.650000000009</v>
      </c>
    </row>
    <row r="15" spans="1:13" ht="15" customHeight="1">
      <c r="A15" s="369" t="s">
        <v>401</v>
      </c>
      <c r="B15" s="370" t="s">
        <v>632</v>
      </c>
      <c r="C15" s="371">
        <v>1067.6600000000001</v>
      </c>
      <c r="D15" s="371">
        <v>459071.75</v>
      </c>
      <c r="E15" s="371">
        <v>-1050.27</v>
      </c>
      <c r="F15" s="371"/>
      <c r="G15" s="371"/>
      <c r="H15" s="371"/>
      <c r="I15" s="371">
        <v>-457814.64</v>
      </c>
      <c r="J15" s="371"/>
      <c r="K15" s="371"/>
      <c r="L15" s="371"/>
      <c r="M15" s="368">
        <f t="shared" si="1"/>
        <v>1274.4999999999418</v>
      </c>
    </row>
    <row r="16" spans="1:13" ht="74.25" customHeight="1">
      <c r="A16" s="362" t="s">
        <v>240</v>
      </c>
      <c r="B16" s="367" t="s">
        <v>633</v>
      </c>
      <c r="C16" s="368">
        <f t="shared" ref="C16:L16" si="2">SUM(C17:C18)</f>
        <v>0</v>
      </c>
      <c r="D16" s="368">
        <v>2138.25</v>
      </c>
      <c r="E16" s="368">
        <f t="shared" si="2"/>
        <v>0</v>
      </c>
      <c r="F16" s="368">
        <f t="shared" si="2"/>
        <v>134.37</v>
      </c>
      <c r="G16" s="368">
        <f t="shared" si="2"/>
        <v>0</v>
      </c>
      <c r="H16" s="368">
        <f t="shared" si="2"/>
        <v>0</v>
      </c>
      <c r="I16" s="368">
        <f t="shared" si="2"/>
        <v>-2272.62</v>
      </c>
      <c r="J16" s="368">
        <f t="shared" si="2"/>
        <v>0</v>
      </c>
      <c r="K16" s="368">
        <f t="shared" si="2"/>
        <v>0</v>
      </c>
      <c r="L16" s="368">
        <f t="shared" si="2"/>
        <v>0</v>
      </c>
      <c r="M16" s="368">
        <f t="shared" si="1"/>
        <v>0</v>
      </c>
    </row>
    <row r="17" spans="1:13" ht="15" customHeight="1">
      <c r="A17" s="369" t="s">
        <v>634</v>
      </c>
      <c r="B17" s="370" t="s">
        <v>631</v>
      </c>
      <c r="C17" s="371"/>
      <c r="D17" s="371"/>
      <c r="E17" s="371">
        <v>1344.09</v>
      </c>
      <c r="F17" s="371">
        <v>134.37</v>
      </c>
      <c r="G17" s="371"/>
      <c r="H17" s="371"/>
      <c r="I17" s="371">
        <v>-1478.46</v>
      </c>
      <c r="J17" s="371"/>
      <c r="K17" s="371"/>
      <c r="L17" s="371"/>
      <c r="M17" s="368">
        <f t="shared" si="1"/>
        <v>0</v>
      </c>
    </row>
    <row r="18" spans="1:13" ht="15" customHeight="1">
      <c r="A18" s="369" t="s">
        <v>635</v>
      </c>
      <c r="B18" s="370" t="s">
        <v>632</v>
      </c>
      <c r="C18" s="371"/>
      <c r="D18" s="371">
        <v>2138.25</v>
      </c>
      <c r="E18" s="371">
        <v>-1344.09</v>
      </c>
      <c r="F18" s="371"/>
      <c r="G18" s="371"/>
      <c r="H18" s="371"/>
      <c r="I18" s="371">
        <v>-794.16</v>
      </c>
      <c r="J18" s="371"/>
      <c r="K18" s="371"/>
      <c r="L18" s="371"/>
      <c r="M18" s="368">
        <f t="shared" si="1"/>
        <v>0</v>
      </c>
    </row>
    <row r="19" spans="1:13" ht="114.75" customHeight="1">
      <c r="A19" s="362" t="s">
        <v>243</v>
      </c>
      <c r="B19" s="367" t="s">
        <v>636</v>
      </c>
      <c r="C19" s="368">
        <f t="shared" ref="C19:L19" si="3">SUM(C20:C21)</f>
        <v>0</v>
      </c>
      <c r="D19" s="368">
        <f t="shared" si="3"/>
        <v>0</v>
      </c>
      <c r="E19" s="368">
        <f t="shared" si="3"/>
        <v>0</v>
      </c>
      <c r="F19" s="368">
        <f t="shared" si="3"/>
        <v>0.6</v>
      </c>
      <c r="G19" s="368">
        <f t="shared" si="3"/>
        <v>0</v>
      </c>
      <c r="H19" s="368">
        <f t="shared" si="3"/>
        <v>0</v>
      </c>
      <c r="I19" s="368">
        <f t="shared" si="3"/>
        <v>-0.6</v>
      </c>
      <c r="J19" s="368">
        <f>SUM(J20:J21)</f>
        <v>0</v>
      </c>
      <c r="K19" s="368">
        <f t="shared" si="3"/>
        <v>0</v>
      </c>
      <c r="L19" s="368">
        <f t="shared" si="3"/>
        <v>0</v>
      </c>
      <c r="M19" s="368">
        <f t="shared" si="1"/>
        <v>0</v>
      </c>
    </row>
    <row r="20" spans="1:13" ht="15" customHeight="1">
      <c r="A20" s="369" t="s">
        <v>367</v>
      </c>
      <c r="B20" s="370" t="s">
        <v>631</v>
      </c>
      <c r="C20" s="371"/>
      <c r="D20" s="371"/>
      <c r="E20" s="371"/>
      <c r="F20" s="371">
        <v>0.6</v>
      </c>
      <c r="G20" s="371"/>
      <c r="H20" s="371"/>
      <c r="I20" s="371">
        <v>-0.6</v>
      </c>
      <c r="J20" s="371"/>
      <c r="K20" s="371"/>
      <c r="L20" s="371"/>
      <c r="M20" s="368">
        <f t="shared" si="1"/>
        <v>0</v>
      </c>
    </row>
    <row r="21" spans="1:13" ht="15" customHeight="1">
      <c r="A21" s="369" t="s">
        <v>637</v>
      </c>
      <c r="B21" s="370" t="s">
        <v>632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68">
        <f t="shared" si="1"/>
        <v>0</v>
      </c>
    </row>
    <row r="22" spans="1:13" ht="15" customHeight="1">
      <c r="A22" s="362" t="s">
        <v>245</v>
      </c>
      <c r="B22" s="367" t="s">
        <v>638</v>
      </c>
      <c r="C22" s="368">
        <f t="shared" ref="C22:L22" si="4">SUM(C23:C24)</f>
        <v>6422.6</v>
      </c>
      <c r="D22" s="368">
        <f t="shared" si="4"/>
        <v>953.66</v>
      </c>
      <c r="E22" s="368">
        <f>SUM(E23:E24)</f>
        <v>0</v>
      </c>
      <c r="F22" s="368">
        <f t="shared" si="4"/>
        <v>1370.79</v>
      </c>
      <c r="G22" s="368">
        <f t="shared" si="4"/>
        <v>0</v>
      </c>
      <c r="H22" s="368">
        <f t="shared" si="4"/>
        <v>0</v>
      </c>
      <c r="I22" s="368">
        <f t="shared" si="4"/>
        <v>-5814.28</v>
      </c>
      <c r="J22" s="368">
        <f>SUM(J23:J24)</f>
        <v>0</v>
      </c>
      <c r="K22" s="368">
        <f t="shared" si="4"/>
        <v>0</v>
      </c>
      <c r="L22" s="368">
        <f t="shared" si="4"/>
        <v>0</v>
      </c>
      <c r="M22" s="368">
        <f t="shared" si="1"/>
        <v>2932.7699999999995</v>
      </c>
    </row>
    <row r="23" spans="1:13" ht="15" customHeight="1">
      <c r="A23" s="369" t="s">
        <v>591</v>
      </c>
      <c r="B23" s="370" t="s">
        <v>631</v>
      </c>
      <c r="C23" s="371">
        <v>5363.68</v>
      </c>
      <c r="D23" s="371"/>
      <c r="E23" s="371">
        <v>429.07</v>
      </c>
      <c r="F23" s="371">
        <v>1370.79</v>
      </c>
      <c r="G23" s="371"/>
      <c r="H23" s="371"/>
      <c r="I23" s="371">
        <v>-5672.12</v>
      </c>
      <c r="J23" s="371"/>
      <c r="K23" s="371"/>
      <c r="L23" s="371"/>
      <c r="M23" s="368">
        <f t="shared" si="1"/>
        <v>1491.42</v>
      </c>
    </row>
    <row r="24" spans="1:13" ht="15" customHeight="1">
      <c r="A24" s="369" t="s">
        <v>593</v>
      </c>
      <c r="B24" s="370" t="s">
        <v>632</v>
      </c>
      <c r="C24" s="371">
        <v>1058.92</v>
      </c>
      <c r="D24" s="371">
        <v>953.66</v>
      </c>
      <c r="E24" s="371">
        <v>-429.07</v>
      </c>
      <c r="F24" s="371"/>
      <c r="G24" s="371"/>
      <c r="H24" s="371"/>
      <c r="I24" s="371">
        <v>-142.16</v>
      </c>
      <c r="J24" s="371"/>
      <c r="K24" s="371"/>
      <c r="L24" s="371"/>
      <c r="M24" s="368">
        <f t="shared" si="1"/>
        <v>1441.35</v>
      </c>
    </row>
    <row r="25" spans="1:13" ht="15" customHeight="1">
      <c r="A25" s="362" t="s">
        <v>247</v>
      </c>
      <c r="B25" s="367" t="s">
        <v>639</v>
      </c>
      <c r="C25" s="372">
        <f t="shared" ref="C25:L25" si="5">SUM(C13,C16,C19,C22)</f>
        <v>48108.75</v>
      </c>
      <c r="D25" s="372">
        <f t="shared" si="5"/>
        <v>514117.49</v>
      </c>
      <c r="E25" s="372">
        <f t="shared" si="5"/>
        <v>0</v>
      </c>
      <c r="F25" s="372">
        <f t="shared" si="5"/>
        <v>1511.87</v>
      </c>
      <c r="G25" s="372">
        <f t="shared" si="5"/>
        <v>0</v>
      </c>
      <c r="H25" s="372">
        <f t="shared" si="5"/>
        <v>0</v>
      </c>
      <c r="I25" s="372">
        <f t="shared" si="5"/>
        <v>-515943.19</v>
      </c>
      <c r="J25" s="372">
        <f t="shared" si="5"/>
        <v>0</v>
      </c>
      <c r="K25" s="372">
        <f t="shared" si="5"/>
        <v>0</v>
      </c>
      <c r="L25" s="372">
        <f t="shared" si="5"/>
        <v>0</v>
      </c>
      <c r="M25" s="372">
        <f t="shared" si="1"/>
        <v>47794.919999999984</v>
      </c>
    </row>
    <row r="26" spans="1:13">
      <c r="A26" s="373" t="s">
        <v>640</v>
      </c>
    </row>
    <row r="27" spans="1:13" s="126" customFormat="1" ht="15" customHeight="1">
      <c r="A27" s="374"/>
      <c r="B27" s="374"/>
      <c r="C27" s="374"/>
      <c r="D27" s="374"/>
      <c r="E27" s="374"/>
    </row>
    <row r="28" spans="1:13" s="126" customFormat="1" ht="15" customHeight="1">
      <c r="A28" s="374"/>
      <c r="B28" s="374"/>
      <c r="C28" s="374"/>
      <c r="D28" s="374"/>
      <c r="E28" s="374"/>
    </row>
    <row r="29" spans="1:13" s="126" customFormat="1" ht="12.75" customHeight="1">
      <c r="A29" s="121"/>
      <c r="B29" s="121"/>
      <c r="C29" s="121"/>
      <c r="D29" s="121"/>
      <c r="E29" s="122"/>
      <c r="F29" s="121"/>
      <c r="G29" s="121"/>
      <c r="H29" s="121"/>
      <c r="I29" s="121"/>
      <c r="J29" s="121"/>
      <c r="K29" s="121"/>
      <c r="L29" s="121"/>
      <c r="M29" s="121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35433070866141736" right="0.35433070866141736" top="0.7" bottom="0.64" header="0.51181102362204722" footer="0.51181102362204722"/>
  <pageSetup paperSize="9" scale="56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opLeftCell="B1" workbookViewId="0">
      <selection activeCell="B12" sqref="B12"/>
    </sheetView>
  </sheetViews>
  <sheetFormatPr defaultRowHeight="15"/>
  <cols>
    <col min="1" max="1" width="4.42578125" style="375" customWidth="1"/>
    <col min="2" max="2" width="56.42578125" style="375" customWidth="1"/>
    <col min="3" max="3" width="12.28515625" style="375" customWidth="1"/>
    <col min="4" max="4" width="13.28515625" style="375" customWidth="1"/>
    <col min="5" max="7" width="12.28515625" style="375" customWidth="1"/>
    <col min="8" max="8" width="16.7109375" style="375" customWidth="1"/>
    <col min="9" max="256" width="9.140625" style="375"/>
    <col min="257" max="257" width="4.42578125" style="375" customWidth="1"/>
    <col min="258" max="258" width="56.42578125" style="375" customWidth="1"/>
    <col min="259" max="259" width="12.28515625" style="375" customWidth="1"/>
    <col min="260" max="260" width="13.28515625" style="375" customWidth="1"/>
    <col min="261" max="263" width="12.28515625" style="375" customWidth="1"/>
    <col min="264" max="264" width="16.7109375" style="375" customWidth="1"/>
    <col min="265" max="512" width="9.140625" style="375"/>
    <col min="513" max="513" width="4.42578125" style="375" customWidth="1"/>
    <col min="514" max="514" width="56.42578125" style="375" customWidth="1"/>
    <col min="515" max="515" width="12.28515625" style="375" customWidth="1"/>
    <col min="516" max="516" width="13.28515625" style="375" customWidth="1"/>
    <col min="517" max="519" width="12.28515625" style="375" customWidth="1"/>
    <col min="520" max="520" width="16.7109375" style="375" customWidth="1"/>
    <col min="521" max="768" width="9.140625" style="375"/>
    <col min="769" max="769" width="4.42578125" style="375" customWidth="1"/>
    <col min="770" max="770" width="56.42578125" style="375" customWidth="1"/>
    <col min="771" max="771" width="12.28515625" style="375" customWidth="1"/>
    <col min="772" max="772" width="13.28515625" style="375" customWidth="1"/>
    <col min="773" max="775" width="12.28515625" style="375" customWidth="1"/>
    <col min="776" max="776" width="16.7109375" style="375" customWidth="1"/>
    <col min="777" max="1024" width="9.140625" style="375"/>
    <col min="1025" max="1025" width="4.42578125" style="375" customWidth="1"/>
    <col min="1026" max="1026" width="56.42578125" style="375" customWidth="1"/>
    <col min="1027" max="1027" width="12.28515625" style="375" customWidth="1"/>
    <col min="1028" max="1028" width="13.28515625" style="375" customWidth="1"/>
    <col min="1029" max="1031" width="12.28515625" style="375" customWidth="1"/>
    <col min="1032" max="1032" width="16.7109375" style="375" customWidth="1"/>
    <col min="1033" max="1280" width="9.140625" style="375"/>
    <col min="1281" max="1281" width="4.42578125" style="375" customWidth="1"/>
    <col min="1282" max="1282" width="56.42578125" style="375" customWidth="1"/>
    <col min="1283" max="1283" width="12.28515625" style="375" customWidth="1"/>
    <col min="1284" max="1284" width="13.28515625" style="375" customWidth="1"/>
    <col min="1285" max="1287" width="12.28515625" style="375" customWidth="1"/>
    <col min="1288" max="1288" width="16.7109375" style="375" customWidth="1"/>
    <col min="1289" max="1536" width="9.140625" style="375"/>
    <col min="1537" max="1537" width="4.42578125" style="375" customWidth="1"/>
    <col min="1538" max="1538" width="56.42578125" style="375" customWidth="1"/>
    <col min="1539" max="1539" width="12.28515625" style="375" customWidth="1"/>
    <col min="1540" max="1540" width="13.28515625" style="375" customWidth="1"/>
    <col min="1541" max="1543" width="12.28515625" style="375" customWidth="1"/>
    <col min="1544" max="1544" width="16.7109375" style="375" customWidth="1"/>
    <col min="1545" max="1792" width="9.140625" style="375"/>
    <col min="1793" max="1793" width="4.42578125" style="375" customWidth="1"/>
    <col min="1794" max="1794" width="56.42578125" style="375" customWidth="1"/>
    <col min="1795" max="1795" width="12.28515625" style="375" customWidth="1"/>
    <col min="1796" max="1796" width="13.28515625" style="375" customWidth="1"/>
    <col min="1797" max="1799" width="12.28515625" style="375" customWidth="1"/>
    <col min="1800" max="1800" width="16.7109375" style="375" customWidth="1"/>
    <col min="1801" max="2048" width="9.140625" style="375"/>
    <col min="2049" max="2049" width="4.42578125" style="375" customWidth="1"/>
    <col min="2050" max="2050" width="56.42578125" style="375" customWidth="1"/>
    <col min="2051" max="2051" width="12.28515625" style="375" customWidth="1"/>
    <col min="2052" max="2052" width="13.28515625" style="375" customWidth="1"/>
    <col min="2053" max="2055" width="12.28515625" style="375" customWidth="1"/>
    <col min="2056" max="2056" width="16.7109375" style="375" customWidth="1"/>
    <col min="2057" max="2304" width="9.140625" style="375"/>
    <col min="2305" max="2305" width="4.42578125" style="375" customWidth="1"/>
    <col min="2306" max="2306" width="56.42578125" style="375" customWidth="1"/>
    <col min="2307" max="2307" width="12.28515625" style="375" customWidth="1"/>
    <col min="2308" max="2308" width="13.28515625" style="375" customWidth="1"/>
    <col min="2309" max="2311" width="12.28515625" style="375" customWidth="1"/>
    <col min="2312" max="2312" width="16.7109375" style="375" customWidth="1"/>
    <col min="2313" max="2560" width="9.140625" style="375"/>
    <col min="2561" max="2561" width="4.42578125" style="375" customWidth="1"/>
    <col min="2562" max="2562" width="56.42578125" style="375" customWidth="1"/>
    <col min="2563" max="2563" width="12.28515625" style="375" customWidth="1"/>
    <col min="2564" max="2564" width="13.28515625" style="375" customWidth="1"/>
    <col min="2565" max="2567" width="12.28515625" style="375" customWidth="1"/>
    <col min="2568" max="2568" width="16.7109375" style="375" customWidth="1"/>
    <col min="2569" max="2816" width="9.140625" style="375"/>
    <col min="2817" max="2817" width="4.42578125" style="375" customWidth="1"/>
    <col min="2818" max="2818" width="56.42578125" style="375" customWidth="1"/>
    <col min="2819" max="2819" width="12.28515625" style="375" customWidth="1"/>
    <col min="2820" max="2820" width="13.28515625" style="375" customWidth="1"/>
    <col min="2821" max="2823" width="12.28515625" style="375" customWidth="1"/>
    <col min="2824" max="2824" width="16.7109375" style="375" customWidth="1"/>
    <col min="2825" max="3072" width="9.140625" style="375"/>
    <col min="3073" max="3073" width="4.42578125" style="375" customWidth="1"/>
    <col min="3074" max="3074" width="56.42578125" style="375" customWidth="1"/>
    <col min="3075" max="3075" width="12.28515625" style="375" customWidth="1"/>
    <col min="3076" max="3076" width="13.28515625" style="375" customWidth="1"/>
    <col min="3077" max="3079" width="12.28515625" style="375" customWidth="1"/>
    <col min="3080" max="3080" width="16.7109375" style="375" customWidth="1"/>
    <col min="3081" max="3328" width="9.140625" style="375"/>
    <col min="3329" max="3329" width="4.42578125" style="375" customWidth="1"/>
    <col min="3330" max="3330" width="56.42578125" style="375" customWidth="1"/>
    <col min="3331" max="3331" width="12.28515625" style="375" customWidth="1"/>
    <col min="3332" max="3332" width="13.28515625" style="375" customWidth="1"/>
    <col min="3333" max="3335" width="12.28515625" style="375" customWidth="1"/>
    <col min="3336" max="3336" width="16.7109375" style="375" customWidth="1"/>
    <col min="3337" max="3584" width="9.140625" style="375"/>
    <col min="3585" max="3585" width="4.42578125" style="375" customWidth="1"/>
    <col min="3586" max="3586" width="56.42578125" style="375" customWidth="1"/>
    <col min="3587" max="3587" width="12.28515625" style="375" customWidth="1"/>
    <col min="3588" max="3588" width="13.28515625" style="375" customWidth="1"/>
    <col min="3589" max="3591" width="12.28515625" style="375" customWidth="1"/>
    <col min="3592" max="3592" width="16.7109375" style="375" customWidth="1"/>
    <col min="3593" max="3840" width="9.140625" style="375"/>
    <col min="3841" max="3841" width="4.42578125" style="375" customWidth="1"/>
    <col min="3842" max="3842" width="56.42578125" style="375" customWidth="1"/>
    <col min="3843" max="3843" width="12.28515625" style="375" customWidth="1"/>
    <col min="3844" max="3844" width="13.28515625" style="375" customWidth="1"/>
    <col min="3845" max="3847" width="12.28515625" style="375" customWidth="1"/>
    <col min="3848" max="3848" width="16.7109375" style="375" customWidth="1"/>
    <col min="3849" max="4096" width="9.140625" style="375"/>
    <col min="4097" max="4097" width="4.42578125" style="375" customWidth="1"/>
    <col min="4098" max="4098" width="56.42578125" style="375" customWidth="1"/>
    <col min="4099" max="4099" width="12.28515625" style="375" customWidth="1"/>
    <col min="4100" max="4100" width="13.28515625" style="375" customWidth="1"/>
    <col min="4101" max="4103" width="12.28515625" style="375" customWidth="1"/>
    <col min="4104" max="4104" width="16.7109375" style="375" customWidth="1"/>
    <col min="4105" max="4352" width="9.140625" style="375"/>
    <col min="4353" max="4353" width="4.42578125" style="375" customWidth="1"/>
    <col min="4354" max="4354" width="56.42578125" style="375" customWidth="1"/>
    <col min="4355" max="4355" width="12.28515625" style="375" customWidth="1"/>
    <col min="4356" max="4356" width="13.28515625" style="375" customWidth="1"/>
    <col min="4357" max="4359" width="12.28515625" style="375" customWidth="1"/>
    <col min="4360" max="4360" width="16.7109375" style="375" customWidth="1"/>
    <col min="4361" max="4608" width="9.140625" style="375"/>
    <col min="4609" max="4609" width="4.42578125" style="375" customWidth="1"/>
    <col min="4610" max="4610" width="56.42578125" style="375" customWidth="1"/>
    <col min="4611" max="4611" width="12.28515625" style="375" customWidth="1"/>
    <col min="4612" max="4612" width="13.28515625" style="375" customWidth="1"/>
    <col min="4613" max="4615" width="12.28515625" style="375" customWidth="1"/>
    <col min="4616" max="4616" width="16.7109375" style="375" customWidth="1"/>
    <col min="4617" max="4864" width="9.140625" style="375"/>
    <col min="4865" max="4865" width="4.42578125" style="375" customWidth="1"/>
    <col min="4866" max="4866" width="56.42578125" style="375" customWidth="1"/>
    <col min="4867" max="4867" width="12.28515625" style="375" customWidth="1"/>
    <col min="4868" max="4868" width="13.28515625" style="375" customWidth="1"/>
    <col min="4869" max="4871" width="12.28515625" style="375" customWidth="1"/>
    <col min="4872" max="4872" width="16.7109375" style="375" customWidth="1"/>
    <col min="4873" max="5120" width="9.140625" style="375"/>
    <col min="5121" max="5121" width="4.42578125" style="375" customWidth="1"/>
    <col min="5122" max="5122" width="56.42578125" style="375" customWidth="1"/>
    <col min="5123" max="5123" width="12.28515625" style="375" customWidth="1"/>
    <col min="5124" max="5124" width="13.28515625" style="375" customWidth="1"/>
    <col min="5125" max="5127" width="12.28515625" style="375" customWidth="1"/>
    <col min="5128" max="5128" width="16.7109375" style="375" customWidth="1"/>
    <col min="5129" max="5376" width="9.140625" style="375"/>
    <col min="5377" max="5377" width="4.42578125" style="375" customWidth="1"/>
    <col min="5378" max="5378" width="56.42578125" style="375" customWidth="1"/>
    <col min="5379" max="5379" width="12.28515625" style="375" customWidth="1"/>
    <col min="5380" max="5380" width="13.28515625" style="375" customWidth="1"/>
    <col min="5381" max="5383" width="12.28515625" style="375" customWidth="1"/>
    <col min="5384" max="5384" width="16.7109375" style="375" customWidth="1"/>
    <col min="5385" max="5632" width="9.140625" style="375"/>
    <col min="5633" max="5633" width="4.42578125" style="375" customWidth="1"/>
    <col min="5634" max="5634" width="56.42578125" style="375" customWidth="1"/>
    <col min="5635" max="5635" width="12.28515625" style="375" customWidth="1"/>
    <col min="5636" max="5636" width="13.28515625" style="375" customWidth="1"/>
    <col min="5637" max="5639" width="12.28515625" style="375" customWidth="1"/>
    <col min="5640" max="5640" width="16.7109375" style="375" customWidth="1"/>
    <col min="5641" max="5888" width="9.140625" style="375"/>
    <col min="5889" max="5889" width="4.42578125" style="375" customWidth="1"/>
    <col min="5890" max="5890" width="56.42578125" style="375" customWidth="1"/>
    <col min="5891" max="5891" width="12.28515625" style="375" customWidth="1"/>
    <col min="5892" max="5892" width="13.28515625" style="375" customWidth="1"/>
    <col min="5893" max="5895" width="12.28515625" style="375" customWidth="1"/>
    <col min="5896" max="5896" width="16.7109375" style="375" customWidth="1"/>
    <col min="5897" max="6144" width="9.140625" style="375"/>
    <col min="6145" max="6145" width="4.42578125" style="375" customWidth="1"/>
    <col min="6146" max="6146" width="56.42578125" style="375" customWidth="1"/>
    <col min="6147" max="6147" width="12.28515625" style="375" customWidth="1"/>
    <col min="6148" max="6148" width="13.28515625" style="375" customWidth="1"/>
    <col min="6149" max="6151" width="12.28515625" style="375" customWidth="1"/>
    <col min="6152" max="6152" width="16.7109375" style="375" customWidth="1"/>
    <col min="6153" max="6400" width="9.140625" style="375"/>
    <col min="6401" max="6401" width="4.42578125" style="375" customWidth="1"/>
    <col min="6402" max="6402" width="56.42578125" style="375" customWidth="1"/>
    <col min="6403" max="6403" width="12.28515625" style="375" customWidth="1"/>
    <col min="6404" max="6404" width="13.28515625" style="375" customWidth="1"/>
    <col min="6405" max="6407" width="12.28515625" style="375" customWidth="1"/>
    <col min="6408" max="6408" width="16.7109375" style="375" customWidth="1"/>
    <col min="6409" max="6656" width="9.140625" style="375"/>
    <col min="6657" max="6657" width="4.42578125" style="375" customWidth="1"/>
    <col min="6658" max="6658" width="56.42578125" style="375" customWidth="1"/>
    <col min="6659" max="6659" width="12.28515625" style="375" customWidth="1"/>
    <col min="6660" max="6660" width="13.28515625" style="375" customWidth="1"/>
    <col min="6661" max="6663" width="12.28515625" style="375" customWidth="1"/>
    <col min="6664" max="6664" width="16.7109375" style="375" customWidth="1"/>
    <col min="6665" max="6912" width="9.140625" style="375"/>
    <col min="6913" max="6913" width="4.42578125" style="375" customWidth="1"/>
    <col min="6914" max="6914" width="56.42578125" style="375" customWidth="1"/>
    <col min="6915" max="6915" width="12.28515625" style="375" customWidth="1"/>
    <col min="6916" max="6916" width="13.28515625" style="375" customWidth="1"/>
    <col min="6917" max="6919" width="12.28515625" style="375" customWidth="1"/>
    <col min="6920" max="6920" width="16.7109375" style="375" customWidth="1"/>
    <col min="6921" max="7168" width="9.140625" style="375"/>
    <col min="7169" max="7169" width="4.42578125" style="375" customWidth="1"/>
    <col min="7170" max="7170" width="56.42578125" style="375" customWidth="1"/>
    <col min="7171" max="7171" width="12.28515625" style="375" customWidth="1"/>
    <col min="7172" max="7172" width="13.28515625" style="375" customWidth="1"/>
    <col min="7173" max="7175" width="12.28515625" style="375" customWidth="1"/>
    <col min="7176" max="7176" width="16.7109375" style="375" customWidth="1"/>
    <col min="7177" max="7424" width="9.140625" style="375"/>
    <col min="7425" max="7425" width="4.42578125" style="375" customWidth="1"/>
    <col min="7426" max="7426" width="56.42578125" style="375" customWidth="1"/>
    <col min="7427" max="7427" width="12.28515625" style="375" customWidth="1"/>
    <col min="7428" max="7428" width="13.28515625" style="375" customWidth="1"/>
    <col min="7429" max="7431" width="12.28515625" style="375" customWidth="1"/>
    <col min="7432" max="7432" width="16.7109375" style="375" customWidth="1"/>
    <col min="7433" max="7680" width="9.140625" style="375"/>
    <col min="7681" max="7681" width="4.42578125" style="375" customWidth="1"/>
    <col min="7682" max="7682" width="56.42578125" style="375" customWidth="1"/>
    <col min="7683" max="7683" width="12.28515625" style="375" customWidth="1"/>
    <col min="7684" max="7684" width="13.28515625" style="375" customWidth="1"/>
    <col min="7685" max="7687" width="12.28515625" style="375" customWidth="1"/>
    <col min="7688" max="7688" width="16.7109375" style="375" customWidth="1"/>
    <col min="7689" max="7936" width="9.140625" style="375"/>
    <col min="7937" max="7937" width="4.42578125" style="375" customWidth="1"/>
    <col min="7938" max="7938" width="56.42578125" style="375" customWidth="1"/>
    <col min="7939" max="7939" width="12.28515625" style="375" customWidth="1"/>
    <col min="7940" max="7940" width="13.28515625" style="375" customWidth="1"/>
    <col min="7941" max="7943" width="12.28515625" style="375" customWidth="1"/>
    <col min="7944" max="7944" width="16.7109375" style="375" customWidth="1"/>
    <col min="7945" max="8192" width="9.140625" style="375"/>
    <col min="8193" max="8193" width="4.42578125" style="375" customWidth="1"/>
    <col min="8194" max="8194" width="56.42578125" style="375" customWidth="1"/>
    <col min="8195" max="8195" width="12.28515625" style="375" customWidth="1"/>
    <col min="8196" max="8196" width="13.28515625" style="375" customWidth="1"/>
    <col min="8197" max="8199" width="12.28515625" style="375" customWidth="1"/>
    <col min="8200" max="8200" width="16.7109375" style="375" customWidth="1"/>
    <col min="8201" max="8448" width="9.140625" style="375"/>
    <col min="8449" max="8449" width="4.42578125" style="375" customWidth="1"/>
    <col min="8450" max="8450" width="56.42578125" style="375" customWidth="1"/>
    <col min="8451" max="8451" width="12.28515625" style="375" customWidth="1"/>
    <col min="8452" max="8452" width="13.28515625" style="375" customWidth="1"/>
    <col min="8453" max="8455" width="12.28515625" style="375" customWidth="1"/>
    <col min="8456" max="8456" width="16.7109375" style="375" customWidth="1"/>
    <col min="8457" max="8704" width="9.140625" style="375"/>
    <col min="8705" max="8705" width="4.42578125" style="375" customWidth="1"/>
    <col min="8706" max="8706" width="56.42578125" style="375" customWidth="1"/>
    <col min="8707" max="8707" width="12.28515625" style="375" customWidth="1"/>
    <col min="8708" max="8708" width="13.28515625" style="375" customWidth="1"/>
    <col min="8709" max="8711" width="12.28515625" style="375" customWidth="1"/>
    <col min="8712" max="8712" width="16.7109375" style="375" customWidth="1"/>
    <col min="8713" max="8960" width="9.140625" style="375"/>
    <col min="8961" max="8961" width="4.42578125" style="375" customWidth="1"/>
    <col min="8962" max="8962" width="56.42578125" style="375" customWidth="1"/>
    <col min="8963" max="8963" width="12.28515625" style="375" customWidth="1"/>
    <col min="8964" max="8964" width="13.28515625" style="375" customWidth="1"/>
    <col min="8965" max="8967" width="12.28515625" style="375" customWidth="1"/>
    <col min="8968" max="8968" width="16.7109375" style="375" customWidth="1"/>
    <col min="8969" max="9216" width="9.140625" style="375"/>
    <col min="9217" max="9217" width="4.42578125" style="375" customWidth="1"/>
    <col min="9218" max="9218" width="56.42578125" style="375" customWidth="1"/>
    <col min="9219" max="9219" width="12.28515625" style="375" customWidth="1"/>
    <col min="9220" max="9220" width="13.28515625" style="375" customWidth="1"/>
    <col min="9221" max="9223" width="12.28515625" style="375" customWidth="1"/>
    <col min="9224" max="9224" width="16.7109375" style="375" customWidth="1"/>
    <col min="9225" max="9472" width="9.140625" style="375"/>
    <col min="9473" max="9473" width="4.42578125" style="375" customWidth="1"/>
    <col min="9474" max="9474" width="56.42578125" style="375" customWidth="1"/>
    <col min="9475" max="9475" width="12.28515625" style="375" customWidth="1"/>
    <col min="9476" max="9476" width="13.28515625" style="375" customWidth="1"/>
    <col min="9477" max="9479" width="12.28515625" style="375" customWidth="1"/>
    <col min="9480" max="9480" width="16.7109375" style="375" customWidth="1"/>
    <col min="9481" max="9728" width="9.140625" style="375"/>
    <col min="9729" max="9729" width="4.42578125" style="375" customWidth="1"/>
    <col min="9730" max="9730" width="56.42578125" style="375" customWidth="1"/>
    <col min="9731" max="9731" width="12.28515625" style="375" customWidth="1"/>
    <col min="9732" max="9732" width="13.28515625" style="375" customWidth="1"/>
    <col min="9733" max="9735" width="12.28515625" style="375" customWidth="1"/>
    <col min="9736" max="9736" width="16.7109375" style="375" customWidth="1"/>
    <col min="9737" max="9984" width="9.140625" style="375"/>
    <col min="9985" max="9985" width="4.42578125" style="375" customWidth="1"/>
    <col min="9986" max="9986" width="56.42578125" style="375" customWidth="1"/>
    <col min="9987" max="9987" width="12.28515625" style="375" customWidth="1"/>
    <col min="9988" max="9988" width="13.28515625" style="375" customWidth="1"/>
    <col min="9989" max="9991" width="12.28515625" style="375" customWidth="1"/>
    <col min="9992" max="9992" width="16.7109375" style="375" customWidth="1"/>
    <col min="9993" max="10240" width="9.140625" style="375"/>
    <col min="10241" max="10241" width="4.42578125" style="375" customWidth="1"/>
    <col min="10242" max="10242" width="56.42578125" style="375" customWidth="1"/>
    <col min="10243" max="10243" width="12.28515625" style="375" customWidth="1"/>
    <col min="10244" max="10244" width="13.28515625" style="375" customWidth="1"/>
    <col min="10245" max="10247" width="12.28515625" style="375" customWidth="1"/>
    <col min="10248" max="10248" width="16.7109375" style="375" customWidth="1"/>
    <col min="10249" max="10496" width="9.140625" style="375"/>
    <col min="10497" max="10497" width="4.42578125" style="375" customWidth="1"/>
    <col min="10498" max="10498" width="56.42578125" style="375" customWidth="1"/>
    <col min="10499" max="10499" width="12.28515625" style="375" customWidth="1"/>
    <col min="10500" max="10500" width="13.28515625" style="375" customWidth="1"/>
    <col min="10501" max="10503" width="12.28515625" style="375" customWidth="1"/>
    <col min="10504" max="10504" width="16.7109375" style="375" customWidth="1"/>
    <col min="10505" max="10752" width="9.140625" style="375"/>
    <col min="10753" max="10753" width="4.42578125" style="375" customWidth="1"/>
    <col min="10754" max="10754" width="56.42578125" style="375" customWidth="1"/>
    <col min="10755" max="10755" width="12.28515625" style="375" customWidth="1"/>
    <col min="10756" max="10756" width="13.28515625" style="375" customWidth="1"/>
    <col min="10757" max="10759" width="12.28515625" style="375" customWidth="1"/>
    <col min="10760" max="10760" width="16.7109375" style="375" customWidth="1"/>
    <col min="10761" max="11008" width="9.140625" style="375"/>
    <col min="11009" max="11009" width="4.42578125" style="375" customWidth="1"/>
    <col min="11010" max="11010" width="56.42578125" style="375" customWidth="1"/>
    <col min="11011" max="11011" width="12.28515625" style="375" customWidth="1"/>
    <col min="11012" max="11012" width="13.28515625" style="375" customWidth="1"/>
    <col min="11013" max="11015" width="12.28515625" style="375" customWidth="1"/>
    <col min="11016" max="11016" width="16.7109375" style="375" customWidth="1"/>
    <col min="11017" max="11264" width="9.140625" style="375"/>
    <col min="11265" max="11265" width="4.42578125" style="375" customWidth="1"/>
    <col min="11266" max="11266" width="56.42578125" style="375" customWidth="1"/>
    <col min="11267" max="11267" width="12.28515625" style="375" customWidth="1"/>
    <col min="11268" max="11268" width="13.28515625" style="375" customWidth="1"/>
    <col min="11269" max="11271" width="12.28515625" style="375" customWidth="1"/>
    <col min="11272" max="11272" width="16.7109375" style="375" customWidth="1"/>
    <col min="11273" max="11520" width="9.140625" style="375"/>
    <col min="11521" max="11521" width="4.42578125" style="375" customWidth="1"/>
    <col min="11522" max="11522" width="56.42578125" style="375" customWidth="1"/>
    <col min="11523" max="11523" width="12.28515625" style="375" customWidth="1"/>
    <col min="11524" max="11524" width="13.28515625" style="375" customWidth="1"/>
    <col min="11525" max="11527" width="12.28515625" style="375" customWidth="1"/>
    <col min="11528" max="11528" width="16.7109375" style="375" customWidth="1"/>
    <col min="11529" max="11776" width="9.140625" style="375"/>
    <col min="11777" max="11777" width="4.42578125" style="375" customWidth="1"/>
    <col min="11778" max="11778" width="56.42578125" style="375" customWidth="1"/>
    <col min="11779" max="11779" width="12.28515625" style="375" customWidth="1"/>
    <col min="11780" max="11780" width="13.28515625" style="375" customWidth="1"/>
    <col min="11781" max="11783" width="12.28515625" style="375" customWidth="1"/>
    <col min="11784" max="11784" width="16.7109375" style="375" customWidth="1"/>
    <col min="11785" max="12032" width="9.140625" style="375"/>
    <col min="12033" max="12033" width="4.42578125" style="375" customWidth="1"/>
    <col min="12034" max="12034" width="56.42578125" style="375" customWidth="1"/>
    <col min="12035" max="12035" width="12.28515625" style="375" customWidth="1"/>
    <col min="12036" max="12036" width="13.28515625" style="375" customWidth="1"/>
    <col min="12037" max="12039" width="12.28515625" style="375" customWidth="1"/>
    <col min="12040" max="12040" width="16.7109375" style="375" customWidth="1"/>
    <col min="12041" max="12288" width="9.140625" style="375"/>
    <col min="12289" max="12289" width="4.42578125" style="375" customWidth="1"/>
    <col min="12290" max="12290" width="56.42578125" style="375" customWidth="1"/>
    <col min="12291" max="12291" width="12.28515625" style="375" customWidth="1"/>
    <col min="12292" max="12292" width="13.28515625" style="375" customWidth="1"/>
    <col min="12293" max="12295" width="12.28515625" style="375" customWidth="1"/>
    <col min="12296" max="12296" width="16.7109375" style="375" customWidth="1"/>
    <col min="12297" max="12544" width="9.140625" style="375"/>
    <col min="12545" max="12545" width="4.42578125" style="375" customWidth="1"/>
    <col min="12546" max="12546" width="56.42578125" style="375" customWidth="1"/>
    <col min="12547" max="12547" width="12.28515625" style="375" customWidth="1"/>
    <col min="12548" max="12548" width="13.28515625" style="375" customWidth="1"/>
    <col min="12549" max="12551" width="12.28515625" style="375" customWidth="1"/>
    <col min="12552" max="12552" width="16.7109375" style="375" customWidth="1"/>
    <col min="12553" max="12800" width="9.140625" style="375"/>
    <col min="12801" max="12801" width="4.42578125" style="375" customWidth="1"/>
    <col min="12802" max="12802" width="56.42578125" style="375" customWidth="1"/>
    <col min="12803" max="12803" width="12.28515625" style="375" customWidth="1"/>
    <col min="12804" max="12804" width="13.28515625" style="375" customWidth="1"/>
    <col min="12805" max="12807" width="12.28515625" style="375" customWidth="1"/>
    <col min="12808" max="12808" width="16.7109375" style="375" customWidth="1"/>
    <col min="12809" max="13056" width="9.140625" style="375"/>
    <col min="13057" max="13057" width="4.42578125" style="375" customWidth="1"/>
    <col min="13058" max="13058" width="56.42578125" style="375" customWidth="1"/>
    <col min="13059" max="13059" width="12.28515625" style="375" customWidth="1"/>
    <col min="13060" max="13060" width="13.28515625" style="375" customWidth="1"/>
    <col min="13061" max="13063" width="12.28515625" style="375" customWidth="1"/>
    <col min="13064" max="13064" width="16.7109375" style="375" customWidth="1"/>
    <col min="13065" max="13312" width="9.140625" style="375"/>
    <col min="13313" max="13313" width="4.42578125" style="375" customWidth="1"/>
    <col min="13314" max="13314" width="56.42578125" style="375" customWidth="1"/>
    <col min="13315" max="13315" width="12.28515625" style="375" customWidth="1"/>
    <col min="13316" max="13316" width="13.28515625" style="375" customWidth="1"/>
    <col min="13317" max="13319" width="12.28515625" style="375" customWidth="1"/>
    <col min="13320" max="13320" width="16.7109375" style="375" customWidth="1"/>
    <col min="13321" max="13568" width="9.140625" style="375"/>
    <col min="13569" max="13569" width="4.42578125" style="375" customWidth="1"/>
    <col min="13570" max="13570" width="56.42578125" style="375" customWidth="1"/>
    <col min="13571" max="13571" width="12.28515625" style="375" customWidth="1"/>
    <col min="13572" max="13572" width="13.28515625" style="375" customWidth="1"/>
    <col min="13573" max="13575" width="12.28515625" style="375" customWidth="1"/>
    <col min="13576" max="13576" width="16.7109375" style="375" customWidth="1"/>
    <col min="13577" max="13824" width="9.140625" style="375"/>
    <col min="13825" max="13825" width="4.42578125" style="375" customWidth="1"/>
    <col min="13826" max="13826" width="56.42578125" style="375" customWidth="1"/>
    <col min="13827" max="13827" width="12.28515625" style="375" customWidth="1"/>
    <col min="13828" max="13828" width="13.28515625" style="375" customWidth="1"/>
    <col min="13829" max="13831" width="12.28515625" style="375" customWidth="1"/>
    <col min="13832" max="13832" width="16.7109375" style="375" customWidth="1"/>
    <col min="13833" max="14080" width="9.140625" style="375"/>
    <col min="14081" max="14081" width="4.42578125" style="375" customWidth="1"/>
    <col min="14082" max="14082" width="56.42578125" style="375" customWidth="1"/>
    <col min="14083" max="14083" width="12.28515625" style="375" customWidth="1"/>
    <col min="14084" max="14084" width="13.28515625" style="375" customWidth="1"/>
    <col min="14085" max="14087" width="12.28515625" style="375" customWidth="1"/>
    <col min="14088" max="14088" width="16.7109375" style="375" customWidth="1"/>
    <col min="14089" max="14336" width="9.140625" style="375"/>
    <col min="14337" max="14337" width="4.42578125" style="375" customWidth="1"/>
    <col min="14338" max="14338" width="56.42578125" style="375" customWidth="1"/>
    <col min="14339" max="14339" width="12.28515625" style="375" customWidth="1"/>
    <col min="14340" max="14340" width="13.28515625" style="375" customWidth="1"/>
    <col min="14341" max="14343" width="12.28515625" style="375" customWidth="1"/>
    <col min="14344" max="14344" width="16.7109375" style="375" customWidth="1"/>
    <col min="14345" max="14592" width="9.140625" style="375"/>
    <col min="14593" max="14593" width="4.42578125" style="375" customWidth="1"/>
    <col min="14594" max="14594" width="56.42578125" style="375" customWidth="1"/>
    <col min="14595" max="14595" width="12.28515625" style="375" customWidth="1"/>
    <col min="14596" max="14596" width="13.28515625" style="375" customWidth="1"/>
    <col min="14597" max="14599" width="12.28515625" style="375" customWidth="1"/>
    <col min="14600" max="14600" width="16.7109375" style="375" customWidth="1"/>
    <col min="14601" max="14848" width="9.140625" style="375"/>
    <col min="14849" max="14849" width="4.42578125" style="375" customWidth="1"/>
    <col min="14850" max="14850" width="56.42578125" style="375" customWidth="1"/>
    <col min="14851" max="14851" width="12.28515625" style="375" customWidth="1"/>
    <col min="14852" max="14852" width="13.28515625" style="375" customWidth="1"/>
    <col min="14853" max="14855" width="12.28515625" style="375" customWidth="1"/>
    <col min="14856" max="14856" width="16.7109375" style="375" customWidth="1"/>
    <col min="14857" max="15104" width="9.140625" style="375"/>
    <col min="15105" max="15105" width="4.42578125" style="375" customWidth="1"/>
    <col min="15106" max="15106" width="56.42578125" style="375" customWidth="1"/>
    <col min="15107" max="15107" width="12.28515625" style="375" customWidth="1"/>
    <col min="15108" max="15108" width="13.28515625" style="375" customWidth="1"/>
    <col min="15109" max="15111" width="12.28515625" style="375" customWidth="1"/>
    <col min="15112" max="15112" width="16.7109375" style="375" customWidth="1"/>
    <col min="15113" max="15360" width="9.140625" style="375"/>
    <col min="15361" max="15361" width="4.42578125" style="375" customWidth="1"/>
    <col min="15362" max="15362" width="56.42578125" style="375" customWidth="1"/>
    <col min="15363" max="15363" width="12.28515625" style="375" customWidth="1"/>
    <col min="15364" max="15364" width="13.28515625" style="375" customWidth="1"/>
    <col min="15365" max="15367" width="12.28515625" style="375" customWidth="1"/>
    <col min="15368" max="15368" width="16.7109375" style="375" customWidth="1"/>
    <col min="15369" max="15616" width="9.140625" style="375"/>
    <col min="15617" max="15617" width="4.42578125" style="375" customWidth="1"/>
    <col min="15618" max="15618" width="56.42578125" style="375" customWidth="1"/>
    <col min="15619" max="15619" width="12.28515625" style="375" customWidth="1"/>
    <col min="15620" max="15620" width="13.28515625" style="375" customWidth="1"/>
    <col min="15621" max="15623" width="12.28515625" style="375" customWidth="1"/>
    <col min="15624" max="15624" width="16.7109375" style="375" customWidth="1"/>
    <col min="15625" max="15872" width="9.140625" style="375"/>
    <col min="15873" max="15873" width="4.42578125" style="375" customWidth="1"/>
    <col min="15874" max="15874" width="56.42578125" style="375" customWidth="1"/>
    <col min="15875" max="15875" width="12.28515625" style="375" customWidth="1"/>
    <col min="15876" max="15876" width="13.28515625" style="375" customWidth="1"/>
    <col min="15877" max="15879" width="12.28515625" style="375" customWidth="1"/>
    <col min="15880" max="15880" width="16.7109375" style="375" customWidth="1"/>
    <col min="15881" max="16128" width="9.140625" style="375"/>
    <col min="16129" max="16129" width="4.42578125" style="375" customWidth="1"/>
    <col min="16130" max="16130" width="56.42578125" style="375" customWidth="1"/>
    <col min="16131" max="16131" width="12.28515625" style="375" customWidth="1"/>
    <col min="16132" max="16132" width="13.28515625" style="375" customWidth="1"/>
    <col min="16133" max="16135" width="12.28515625" style="375" customWidth="1"/>
    <col min="16136" max="16136" width="16.7109375" style="375" customWidth="1"/>
    <col min="16137" max="16384" width="9.140625" style="375"/>
  </cols>
  <sheetData>
    <row r="1" spans="1:8">
      <c r="F1" s="375" t="s">
        <v>641</v>
      </c>
    </row>
    <row r="2" spans="1:8">
      <c r="F2" s="375" t="s">
        <v>642</v>
      </c>
    </row>
    <row r="3" spans="1:8" ht="8.25" customHeight="1"/>
    <row r="4" spans="1:8">
      <c r="A4" s="675" t="s">
        <v>643</v>
      </c>
      <c r="B4" s="675"/>
      <c r="C4" s="675"/>
      <c r="D4" s="675"/>
      <c r="E4" s="675"/>
      <c r="F4" s="675"/>
      <c r="G4" s="675"/>
      <c r="H4" s="675"/>
    </row>
    <row r="5" spans="1:8">
      <c r="A5" s="675" t="s">
        <v>644</v>
      </c>
      <c r="B5" s="675"/>
      <c r="C5" s="675"/>
      <c r="D5" s="675"/>
      <c r="E5" s="675"/>
      <c r="F5" s="675"/>
      <c r="G5" s="675"/>
      <c r="H5" s="675"/>
    </row>
    <row r="6" spans="1:8" ht="5.25" customHeight="1"/>
    <row r="7" spans="1:8">
      <c r="A7" s="675" t="s">
        <v>645</v>
      </c>
      <c r="B7" s="675"/>
      <c r="C7" s="675"/>
      <c r="D7" s="675"/>
      <c r="E7" s="675"/>
      <c r="F7" s="675"/>
      <c r="G7" s="675"/>
      <c r="H7" s="675"/>
    </row>
    <row r="8" spans="1:8" ht="5.25" customHeight="1"/>
    <row r="9" spans="1:8" ht="15" customHeight="1">
      <c r="A9" s="667" t="s">
        <v>11</v>
      </c>
      <c r="B9" s="667" t="s">
        <v>646</v>
      </c>
      <c r="C9" s="667" t="s">
        <v>647</v>
      </c>
      <c r="D9" s="667"/>
      <c r="E9" s="667"/>
      <c r="F9" s="667" t="s">
        <v>648</v>
      </c>
      <c r="G9" s="667"/>
      <c r="H9" s="667"/>
    </row>
    <row r="10" spans="1:8" ht="48.75" customHeight="1">
      <c r="A10" s="667"/>
      <c r="B10" s="667"/>
      <c r="C10" s="349" t="s">
        <v>73</v>
      </c>
      <c r="D10" s="349" t="s">
        <v>649</v>
      </c>
      <c r="E10" s="349" t="s">
        <v>235</v>
      </c>
      <c r="F10" s="349" t="s">
        <v>73</v>
      </c>
      <c r="G10" s="349" t="s">
        <v>649</v>
      </c>
      <c r="H10" s="349" t="s">
        <v>235</v>
      </c>
    </row>
    <row r="11" spans="1:8">
      <c r="A11" s="350">
        <v>1</v>
      </c>
      <c r="B11" s="350">
        <v>2</v>
      </c>
      <c r="C11" s="350">
        <v>3</v>
      </c>
      <c r="D11" s="350">
        <v>4</v>
      </c>
      <c r="E11" s="350" t="s">
        <v>650</v>
      </c>
      <c r="F11" s="350">
        <v>6</v>
      </c>
      <c r="G11" s="350">
        <v>7</v>
      </c>
      <c r="H11" s="350" t="s">
        <v>651</v>
      </c>
    </row>
    <row r="12" spans="1:8" ht="45">
      <c r="A12" s="350" t="s">
        <v>238</v>
      </c>
      <c r="B12" s="376" t="s">
        <v>652</v>
      </c>
      <c r="C12" s="377"/>
      <c r="D12" s="377">
        <v>41686.15</v>
      </c>
      <c r="E12" s="377">
        <f>SUM(C12,D12)</f>
        <v>41686.15</v>
      </c>
      <c r="F12" s="377"/>
      <c r="G12" s="377">
        <v>44862.15</v>
      </c>
      <c r="H12" s="377">
        <f>SUM(F12,G12)</f>
        <v>44862.15</v>
      </c>
    </row>
    <row r="13" spans="1:8" ht="47.25" customHeight="1">
      <c r="A13" s="350" t="s">
        <v>240</v>
      </c>
      <c r="B13" s="376" t="s">
        <v>653</v>
      </c>
      <c r="C13" s="377"/>
      <c r="D13" s="377"/>
      <c r="E13" s="377">
        <f>SUM(C13,D13)</f>
        <v>0</v>
      </c>
      <c r="F13" s="377"/>
      <c r="G13" s="377">
        <v>-1.1368683772161603E-13</v>
      </c>
      <c r="H13" s="377">
        <f>SUM(F13,G13)</f>
        <v>-1.1368683772161603E-13</v>
      </c>
    </row>
    <row r="14" spans="1:8" ht="60.75" customHeight="1">
      <c r="A14" s="350" t="s">
        <v>243</v>
      </c>
      <c r="B14" s="376" t="s">
        <v>654</v>
      </c>
      <c r="C14" s="377"/>
      <c r="D14" s="377"/>
      <c r="E14" s="377">
        <f>SUM(C14,D14)</f>
        <v>0</v>
      </c>
      <c r="F14" s="377"/>
      <c r="G14" s="377"/>
      <c r="H14" s="377">
        <f>SUM(F14,G14)</f>
        <v>0</v>
      </c>
    </row>
    <row r="15" spans="1:8" ht="21.75" customHeight="1">
      <c r="A15" s="350" t="s">
        <v>245</v>
      </c>
      <c r="B15" s="376" t="s">
        <v>90</v>
      </c>
      <c r="C15" s="377"/>
      <c r="D15" s="377">
        <v>6422.6</v>
      </c>
      <c r="E15" s="377">
        <f>SUM(C15,D15)</f>
        <v>6422.6</v>
      </c>
      <c r="F15" s="377"/>
      <c r="G15" s="377">
        <v>2932.77</v>
      </c>
      <c r="H15" s="377">
        <f>SUM(F15,G15)</f>
        <v>2932.77</v>
      </c>
    </row>
    <row r="16" spans="1:8" ht="30" customHeight="1">
      <c r="A16" s="350" t="s">
        <v>247</v>
      </c>
      <c r="B16" s="376" t="s">
        <v>235</v>
      </c>
      <c r="C16" s="377">
        <f>SUM(C12:C15)</f>
        <v>0</v>
      </c>
      <c r="D16" s="377">
        <f>SUM(D12:D15)</f>
        <v>48108.75</v>
      </c>
      <c r="E16" s="377">
        <f>SUM(C16,D16)</f>
        <v>48108.75</v>
      </c>
      <c r="F16" s="377">
        <f>SUM(F12:F15)</f>
        <v>0</v>
      </c>
      <c r="G16" s="377">
        <f>SUM(G12:G15)</f>
        <v>47794.92</v>
      </c>
      <c r="H16" s="377">
        <f>SUM(F16,G16)</f>
        <v>47794.92</v>
      </c>
    </row>
    <row r="17" spans="1:9" ht="6.75" customHeight="1"/>
    <row r="18" spans="1:9" ht="11.25" customHeight="1">
      <c r="C18" s="378"/>
      <c r="D18" s="378"/>
      <c r="E18" s="378"/>
    </row>
    <row r="19" spans="1:9" ht="11.25" customHeight="1">
      <c r="C19" s="379"/>
      <c r="D19" s="379"/>
      <c r="E19" s="379"/>
    </row>
    <row r="20" spans="1:9" ht="11.25" customHeight="1">
      <c r="C20" s="379"/>
      <c r="D20" s="379"/>
      <c r="E20" s="379"/>
    </row>
    <row r="21" spans="1:9" ht="12.75" customHeight="1">
      <c r="A21" s="357"/>
      <c r="B21" s="357"/>
      <c r="C21" s="357"/>
      <c r="D21" s="357"/>
      <c r="E21" s="358"/>
      <c r="F21" s="357"/>
      <c r="G21" s="357"/>
      <c r="H21" s="359"/>
      <c r="I21" s="357"/>
    </row>
  </sheetData>
  <sheetProtection selectLockedCells="1" selectUnlockedCells="1"/>
  <mergeCells count="7">
    <mergeCell ref="A4:H4"/>
    <mergeCell ref="A5:H5"/>
    <mergeCell ref="A7:H7"/>
    <mergeCell ref="A9:A10"/>
    <mergeCell ref="B9:B10"/>
    <mergeCell ref="C9:E9"/>
    <mergeCell ref="F9:H9"/>
  </mergeCells>
  <pageMargins left="0.74791666666666667" right="0.74791666666666667" top="0.98402777777777772" bottom="0.98402777777777772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8" zoomScaleNormal="100" zoomScaleSheetLayoutView="100" workbookViewId="0">
      <selection activeCell="L38" sqref="L38"/>
    </sheetView>
  </sheetViews>
  <sheetFormatPr defaultRowHeight="12.75"/>
  <cols>
    <col min="1" max="1" width="5.5703125" style="382" customWidth="1"/>
    <col min="2" max="2" width="1.140625" style="382" customWidth="1"/>
    <col min="3" max="3" width="1" style="382" customWidth="1"/>
    <col min="4" max="4" width="42.5703125" style="382" customWidth="1"/>
    <col min="5" max="5" width="8.7109375" style="382" bestFit="1" customWidth="1"/>
    <col min="6" max="6" width="6.7109375" style="382" bestFit="1" customWidth="1"/>
    <col min="7" max="7" width="11.5703125" style="382" customWidth="1"/>
    <col min="8" max="8" width="10.28515625" style="382" customWidth="1"/>
    <col min="9" max="9" width="8.140625" style="382" bestFit="1" customWidth="1"/>
    <col min="10" max="10" width="11.140625" style="382" customWidth="1"/>
    <col min="11" max="11" width="8.5703125" style="382" bestFit="1" customWidth="1"/>
    <col min="12" max="12" width="13.28515625" style="382" customWidth="1"/>
    <col min="13" max="13" width="11.28515625" style="382" customWidth="1"/>
    <col min="14" max="14" width="8" style="382" customWidth="1"/>
    <col min="15" max="15" width="16.85546875" style="382" customWidth="1"/>
    <col min="16" max="256" width="9.140625" style="382"/>
    <col min="257" max="257" width="5.5703125" style="382" customWidth="1"/>
    <col min="258" max="258" width="1.140625" style="382" customWidth="1"/>
    <col min="259" max="259" width="1" style="382" customWidth="1"/>
    <col min="260" max="260" width="42.5703125" style="382" customWidth="1"/>
    <col min="261" max="261" width="8.7109375" style="382" bestFit="1" customWidth="1"/>
    <col min="262" max="262" width="6.7109375" style="382" bestFit="1" customWidth="1"/>
    <col min="263" max="263" width="11.5703125" style="382" customWidth="1"/>
    <col min="264" max="264" width="10.28515625" style="382" customWidth="1"/>
    <col min="265" max="265" width="8.140625" style="382" bestFit="1" customWidth="1"/>
    <col min="266" max="266" width="11.140625" style="382" customWidth="1"/>
    <col min="267" max="267" width="8.5703125" style="382" bestFit="1" customWidth="1"/>
    <col min="268" max="268" width="13.28515625" style="382" customWidth="1"/>
    <col min="269" max="269" width="11.28515625" style="382" customWidth="1"/>
    <col min="270" max="270" width="8" style="382" customWidth="1"/>
    <col min="271" max="271" width="16.85546875" style="382" customWidth="1"/>
    <col min="272" max="512" width="9.140625" style="382"/>
    <col min="513" max="513" width="5.5703125" style="382" customWidth="1"/>
    <col min="514" max="514" width="1.140625" style="382" customWidth="1"/>
    <col min="515" max="515" width="1" style="382" customWidth="1"/>
    <col min="516" max="516" width="42.5703125" style="382" customWidth="1"/>
    <col min="517" max="517" width="8.7109375" style="382" bestFit="1" customWidth="1"/>
    <col min="518" max="518" width="6.7109375" style="382" bestFit="1" customWidth="1"/>
    <col min="519" max="519" width="11.5703125" style="382" customWidth="1"/>
    <col min="520" max="520" width="10.28515625" style="382" customWidth="1"/>
    <col min="521" max="521" width="8.140625" style="382" bestFit="1" customWidth="1"/>
    <col min="522" max="522" width="11.140625" style="382" customWidth="1"/>
    <col min="523" max="523" width="8.5703125" style="382" bestFit="1" customWidth="1"/>
    <col min="524" max="524" width="13.28515625" style="382" customWidth="1"/>
    <col min="525" max="525" width="11.28515625" style="382" customWidth="1"/>
    <col min="526" max="526" width="8" style="382" customWidth="1"/>
    <col min="527" max="527" width="16.85546875" style="382" customWidth="1"/>
    <col min="528" max="768" width="9.140625" style="382"/>
    <col min="769" max="769" width="5.5703125" style="382" customWidth="1"/>
    <col min="770" max="770" width="1.140625" style="382" customWidth="1"/>
    <col min="771" max="771" width="1" style="382" customWidth="1"/>
    <col min="772" max="772" width="42.5703125" style="382" customWidth="1"/>
    <col min="773" max="773" width="8.7109375" style="382" bestFit="1" customWidth="1"/>
    <col min="774" max="774" width="6.7109375" style="382" bestFit="1" customWidth="1"/>
    <col min="775" max="775" width="11.5703125" style="382" customWidth="1"/>
    <col min="776" max="776" width="10.28515625" style="382" customWidth="1"/>
    <col min="777" max="777" width="8.140625" style="382" bestFit="1" customWidth="1"/>
    <col min="778" max="778" width="11.140625" style="382" customWidth="1"/>
    <col min="779" max="779" width="8.5703125" style="382" bestFit="1" customWidth="1"/>
    <col min="780" max="780" width="13.28515625" style="382" customWidth="1"/>
    <col min="781" max="781" width="11.28515625" style="382" customWidth="1"/>
    <col min="782" max="782" width="8" style="382" customWidth="1"/>
    <col min="783" max="783" width="16.85546875" style="382" customWidth="1"/>
    <col min="784" max="1024" width="9.140625" style="382"/>
    <col min="1025" max="1025" width="5.5703125" style="382" customWidth="1"/>
    <col min="1026" max="1026" width="1.140625" style="382" customWidth="1"/>
    <col min="1027" max="1027" width="1" style="382" customWidth="1"/>
    <col min="1028" max="1028" width="42.5703125" style="382" customWidth="1"/>
    <col min="1029" max="1029" width="8.7109375" style="382" bestFit="1" customWidth="1"/>
    <col min="1030" max="1030" width="6.7109375" style="382" bestFit="1" customWidth="1"/>
    <col min="1031" max="1031" width="11.5703125" style="382" customWidth="1"/>
    <col min="1032" max="1032" width="10.28515625" style="382" customWidth="1"/>
    <col min="1033" max="1033" width="8.140625" style="382" bestFit="1" customWidth="1"/>
    <col min="1034" max="1034" width="11.140625" style="382" customWidth="1"/>
    <col min="1035" max="1035" width="8.5703125" style="382" bestFit="1" customWidth="1"/>
    <col min="1036" max="1036" width="13.28515625" style="382" customWidth="1"/>
    <col min="1037" max="1037" width="11.28515625" style="382" customWidth="1"/>
    <col min="1038" max="1038" width="8" style="382" customWidth="1"/>
    <col min="1039" max="1039" width="16.85546875" style="382" customWidth="1"/>
    <col min="1040" max="1280" width="9.140625" style="382"/>
    <col min="1281" max="1281" width="5.5703125" style="382" customWidth="1"/>
    <col min="1282" max="1282" width="1.140625" style="382" customWidth="1"/>
    <col min="1283" max="1283" width="1" style="382" customWidth="1"/>
    <col min="1284" max="1284" width="42.5703125" style="382" customWidth="1"/>
    <col min="1285" max="1285" width="8.7109375" style="382" bestFit="1" customWidth="1"/>
    <col min="1286" max="1286" width="6.7109375" style="382" bestFit="1" customWidth="1"/>
    <col min="1287" max="1287" width="11.5703125" style="382" customWidth="1"/>
    <col min="1288" max="1288" width="10.28515625" style="382" customWidth="1"/>
    <col min="1289" max="1289" width="8.140625" style="382" bestFit="1" customWidth="1"/>
    <col min="1290" max="1290" width="11.140625" style="382" customWidth="1"/>
    <col min="1291" max="1291" width="8.5703125" style="382" bestFit="1" customWidth="1"/>
    <col min="1292" max="1292" width="13.28515625" style="382" customWidth="1"/>
    <col min="1293" max="1293" width="11.28515625" style="382" customWidth="1"/>
    <col min="1294" max="1294" width="8" style="382" customWidth="1"/>
    <col min="1295" max="1295" width="16.85546875" style="382" customWidth="1"/>
    <col min="1296" max="1536" width="9.140625" style="382"/>
    <col min="1537" max="1537" width="5.5703125" style="382" customWidth="1"/>
    <col min="1538" max="1538" width="1.140625" style="382" customWidth="1"/>
    <col min="1539" max="1539" width="1" style="382" customWidth="1"/>
    <col min="1540" max="1540" width="42.5703125" style="382" customWidth="1"/>
    <col min="1541" max="1541" width="8.7109375" style="382" bestFit="1" customWidth="1"/>
    <col min="1542" max="1542" width="6.7109375" style="382" bestFit="1" customWidth="1"/>
    <col min="1543" max="1543" width="11.5703125" style="382" customWidth="1"/>
    <col min="1544" max="1544" width="10.28515625" style="382" customWidth="1"/>
    <col min="1545" max="1545" width="8.140625" style="382" bestFit="1" customWidth="1"/>
    <col min="1546" max="1546" width="11.140625" style="382" customWidth="1"/>
    <col min="1547" max="1547" width="8.5703125" style="382" bestFit="1" customWidth="1"/>
    <col min="1548" max="1548" width="13.28515625" style="382" customWidth="1"/>
    <col min="1549" max="1549" width="11.28515625" style="382" customWidth="1"/>
    <col min="1550" max="1550" width="8" style="382" customWidth="1"/>
    <col min="1551" max="1551" width="16.85546875" style="382" customWidth="1"/>
    <col min="1552" max="1792" width="9.140625" style="382"/>
    <col min="1793" max="1793" width="5.5703125" style="382" customWidth="1"/>
    <col min="1794" max="1794" width="1.140625" style="382" customWidth="1"/>
    <col min="1795" max="1795" width="1" style="382" customWidth="1"/>
    <col min="1796" max="1796" width="42.5703125" style="382" customWidth="1"/>
    <col min="1797" max="1797" width="8.7109375" style="382" bestFit="1" customWidth="1"/>
    <col min="1798" max="1798" width="6.7109375" style="382" bestFit="1" customWidth="1"/>
    <col min="1799" max="1799" width="11.5703125" style="382" customWidth="1"/>
    <col min="1800" max="1800" width="10.28515625" style="382" customWidth="1"/>
    <col min="1801" max="1801" width="8.140625" style="382" bestFit="1" customWidth="1"/>
    <col min="1802" max="1802" width="11.140625" style="382" customWidth="1"/>
    <col min="1803" max="1803" width="8.5703125" style="382" bestFit="1" customWidth="1"/>
    <col min="1804" max="1804" width="13.28515625" style="382" customWidth="1"/>
    <col min="1805" max="1805" width="11.28515625" style="382" customWidth="1"/>
    <col min="1806" max="1806" width="8" style="382" customWidth="1"/>
    <col min="1807" max="1807" width="16.85546875" style="382" customWidth="1"/>
    <col min="1808" max="2048" width="9.140625" style="382"/>
    <col min="2049" max="2049" width="5.5703125" style="382" customWidth="1"/>
    <col min="2050" max="2050" width="1.140625" style="382" customWidth="1"/>
    <col min="2051" max="2051" width="1" style="382" customWidth="1"/>
    <col min="2052" max="2052" width="42.5703125" style="382" customWidth="1"/>
    <col min="2053" max="2053" width="8.7109375" style="382" bestFit="1" customWidth="1"/>
    <col min="2054" max="2054" width="6.7109375" style="382" bestFit="1" customWidth="1"/>
    <col min="2055" max="2055" width="11.5703125" style="382" customWidth="1"/>
    <col min="2056" max="2056" width="10.28515625" style="382" customWidth="1"/>
    <col min="2057" max="2057" width="8.140625" style="382" bestFit="1" customWidth="1"/>
    <col min="2058" max="2058" width="11.140625" style="382" customWidth="1"/>
    <col min="2059" max="2059" width="8.5703125" style="382" bestFit="1" customWidth="1"/>
    <col min="2060" max="2060" width="13.28515625" style="382" customWidth="1"/>
    <col min="2061" max="2061" width="11.28515625" style="382" customWidth="1"/>
    <col min="2062" max="2062" width="8" style="382" customWidth="1"/>
    <col min="2063" max="2063" width="16.85546875" style="382" customWidth="1"/>
    <col min="2064" max="2304" width="9.140625" style="382"/>
    <col min="2305" max="2305" width="5.5703125" style="382" customWidth="1"/>
    <col min="2306" max="2306" width="1.140625" style="382" customWidth="1"/>
    <col min="2307" max="2307" width="1" style="382" customWidth="1"/>
    <col min="2308" max="2308" width="42.5703125" style="382" customWidth="1"/>
    <col min="2309" max="2309" width="8.7109375" style="382" bestFit="1" customWidth="1"/>
    <col min="2310" max="2310" width="6.7109375" style="382" bestFit="1" customWidth="1"/>
    <col min="2311" max="2311" width="11.5703125" style="382" customWidth="1"/>
    <col min="2312" max="2312" width="10.28515625" style="382" customWidth="1"/>
    <col min="2313" max="2313" width="8.140625" style="382" bestFit="1" customWidth="1"/>
    <col min="2314" max="2314" width="11.140625" style="382" customWidth="1"/>
    <col min="2315" max="2315" width="8.5703125" style="382" bestFit="1" customWidth="1"/>
    <col min="2316" max="2316" width="13.28515625" style="382" customWidth="1"/>
    <col min="2317" max="2317" width="11.28515625" style="382" customWidth="1"/>
    <col min="2318" max="2318" width="8" style="382" customWidth="1"/>
    <col min="2319" max="2319" width="16.85546875" style="382" customWidth="1"/>
    <col min="2320" max="2560" width="9.140625" style="382"/>
    <col min="2561" max="2561" width="5.5703125" style="382" customWidth="1"/>
    <col min="2562" max="2562" width="1.140625" style="382" customWidth="1"/>
    <col min="2563" max="2563" width="1" style="382" customWidth="1"/>
    <col min="2564" max="2564" width="42.5703125" style="382" customWidth="1"/>
    <col min="2565" max="2565" width="8.7109375" style="382" bestFit="1" customWidth="1"/>
    <col min="2566" max="2566" width="6.7109375" style="382" bestFit="1" customWidth="1"/>
    <col min="2567" max="2567" width="11.5703125" style="382" customWidth="1"/>
    <col min="2568" max="2568" width="10.28515625" style="382" customWidth="1"/>
    <col min="2569" max="2569" width="8.140625" style="382" bestFit="1" customWidth="1"/>
    <col min="2570" max="2570" width="11.140625" style="382" customWidth="1"/>
    <col min="2571" max="2571" width="8.5703125" style="382" bestFit="1" customWidth="1"/>
    <col min="2572" max="2572" width="13.28515625" style="382" customWidth="1"/>
    <col min="2573" max="2573" width="11.28515625" style="382" customWidth="1"/>
    <col min="2574" max="2574" width="8" style="382" customWidth="1"/>
    <col min="2575" max="2575" width="16.85546875" style="382" customWidth="1"/>
    <col min="2576" max="2816" width="9.140625" style="382"/>
    <col min="2817" max="2817" width="5.5703125" style="382" customWidth="1"/>
    <col min="2818" max="2818" width="1.140625" style="382" customWidth="1"/>
    <col min="2819" max="2819" width="1" style="382" customWidth="1"/>
    <col min="2820" max="2820" width="42.5703125" style="382" customWidth="1"/>
    <col min="2821" max="2821" width="8.7109375" style="382" bestFit="1" customWidth="1"/>
    <col min="2822" max="2822" width="6.7109375" style="382" bestFit="1" customWidth="1"/>
    <col min="2823" max="2823" width="11.5703125" style="382" customWidth="1"/>
    <col min="2824" max="2824" width="10.28515625" style="382" customWidth="1"/>
    <col min="2825" max="2825" width="8.140625" style="382" bestFit="1" customWidth="1"/>
    <col min="2826" max="2826" width="11.140625" style="382" customWidth="1"/>
    <col min="2827" max="2827" width="8.5703125" style="382" bestFit="1" customWidth="1"/>
    <col min="2828" max="2828" width="13.28515625" style="382" customWidth="1"/>
    <col min="2829" max="2829" width="11.28515625" style="382" customWidth="1"/>
    <col min="2830" max="2830" width="8" style="382" customWidth="1"/>
    <col min="2831" max="2831" width="16.85546875" style="382" customWidth="1"/>
    <col min="2832" max="3072" width="9.140625" style="382"/>
    <col min="3073" max="3073" width="5.5703125" style="382" customWidth="1"/>
    <col min="3074" max="3074" width="1.140625" style="382" customWidth="1"/>
    <col min="3075" max="3075" width="1" style="382" customWidth="1"/>
    <col min="3076" max="3076" width="42.5703125" style="382" customWidth="1"/>
    <col min="3077" max="3077" width="8.7109375" style="382" bestFit="1" customWidth="1"/>
    <col min="3078" max="3078" width="6.7109375" style="382" bestFit="1" customWidth="1"/>
    <col min="3079" max="3079" width="11.5703125" style="382" customWidth="1"/>
    <col min="3080" max="3080" width="10.28515625" style="382" customWidth="1"/>
    <col min="3081" max="3081" width="8.140625" style="382" bestFit="1" customWidth="1"/>
    <col min="3082" max="3082" width="11.140625" style="382" customWidth="1"/>
    <col min="3083" max="3083" width="8.5703125" style="382" bestFit="1" customWidth="1"/>
    <col min="3084" max="3084" width="13.28515625" style="382" customWidth="1"/>
    <col min="3085" max="3085" width="11.28515625" style="382" customWidth="1"/>
    <col min="3086" max="3086" width="8" style="382" customWidth="1"/>
    <col min="3087" max="3087" width="16.85546875" style="382" customWidth="1"/>
    <col min="3088" max="3328" width="9.140625" style="382"/>
    <col min="3329" max="3329" width="5.5703125" style="382" customWidth="1"/>
    <col min="3330" max="3330" width="1.140625" style="382" customWidth="1"/>
    <col min="3331" max="3331" width="1" style="382" customWidth="1"/>
    <col min="3332" max="3332" width="42.5703125" style="382" customWidth="1"/>
    <col min="3333" max="3333" width="8.7109375" style="382" bestFit="1" customWidth="1"/>
    <col min="3334" max="3334" width="6.7109375" style="382" bestFit="1" customWidth="1"/>
    <col min="3335" max="3335" width="11.5703125" style="382" customWidth="1"/>
    <col min="3336" max="3336" width="10.28515625" style="382" customWidth="1"/>
    <col min="3337" max="3337" width="8.140625" style="382" bestFit="1" customWidth="1"/>
    <col min="3338" max="3338" width="11.140625" style="382" customWidth="1"/>
    <col min="3339" max="3339" width="8.5703125" style="382" bestFit="1" customWidth="1"/>
    <col min="3340" max="3340" width="13.28515625" style="382" customWidth="1"/>
    <col min="3341" max="3341" width="11.28515625" style="382" customWidth="1"/>
    <col min="3342" max="3342" width="8" style="382" customWidth="1"/>
    <col min="3343" max="3343" width="16.85546875" style="382" customWidth="1"/>
    <col min="3344" max="3584" width="9.140625" style="382"/>
    <col min="3585" max="3585" width="5.5703125" style="382" customWidth="1"/>
    <col min="3586" max="3586" width="1.140625" style="382" customWidth="1"/>
    <col min="3587" max="3587" width="1" style="382" customWidth="1"/>
    <col min="3588" max="3588" width="42.5703125" style="382" customWidth="1"/>
    <col min="3589" max="3589" width="8.7109375" style="382" bestFit="1" customWidth="1"/>
    <col min="3590" max="3590" width="6.7109375" style="382" bestFit="1" customWidth="1"/>
    <col min="3591" max="3591" width="11.5703125" style="382" customWidth="1"/>
    <col min="3592" max="3592" width="10.28515625" style="382" customWidth="1"/>
    <col min="3593" max="3593" width="8.140625" style="382" bestFit="1" customWidth="1"/>
    <col min="3594" max="3594" width="11.140625" style="382" customWidth="1"/>
    <col min="3595" max="3595" width="8.5703125" style="382" bestFit="1" customWidth="1"/>
    <col min="3596" max="3596" width="13.28515625" style="382" customWidth="1"/>
    <col min="3597" max="3597" width="11.28515625" style="382" customWidth="1"/>
    <col min="3598" max="3598" width="8" style="382" customWidth="1"/>
    <col min="3599" max="3599" width="16.85546875" style="382" customWidth="1"/>
    <col min="3600" max="3840" width="9.140625" style="382"/>
    <col min="3841" max="3841" width="5.5703125" style="382" customWidth="1"/>
    <col min="3842" max="3842" width="1.140625" style="382" customWidth="1"/>
    <col min="3843" max="3843" width="1" style="382" customWidth="1"/>
    <col min="3844" max="3844" width="42.5703125" style="382" customWidth="1"/>
    <col min="3845" max="3845" width="8.7109375" style="382" bestFit="1" customWidth="1"/>
    <col min="3846" max="3846" width="6.7109375" style="382" bestFit="1" customWidth="1"/>
    <col min="3847" max="3847" width="11.5703125" style="382" customWidth="1"/>
    <col min="3848" max="3848" width="10.28515625" style="382" customWidth="1"/>
    <col min="3849" max="3849" width="8.140625" style="382" bestFit="1" customWidth="1"/>
    <col min="3850" max="3850" width="11.140625" style="382" customWidth="1"/>
    <col min="3851" max="3851" width="8.5703125" style="382" bestFit="1" customWidth="1"/>
    <col min="3852" max="3852" width="13.28515625" style="382" customWidth="1"/>
    <col min="3853" max="3853" width="11.28515625" style="382" customWidth="1"/>
    <col min="3854" max="3854" width="8" style="382" customWidth="1"/>
    <col min="3855" max="3855" width="16.85546875" style="382" customWidth="1"/>
    <col min="3856" max="4096" width="9.140625" style="382"/>
    <col min="4097" max="4097" width="5.5703125" style="382" customWidth="1"/>
    <col min="4098" max="4098" width="1.140625" style="382" customWidth="1"/>
    <col min="4099" max="4099" width="1" style="382" customWidth="1"/>
    <col min="4100" max="4100" width="42.5703125" style="382" customWidth="1"/>
    <col min="4101" max="4101" width="8.7109375" style="382" bestFit="1" customWidth="1"/>
    <col min="4102" max="4102" width="6.7109375" style="382" bestFit="1" customWidth="1"/>
    <col min="4103" max="4103" width="11.5703125" style="382" customWidth="1"/>
    <col min="4104" max="4104" width="10.28515625" style="382" customWidth="1"/>
    <col min="4105" max="4105" width="8.140625" style="382" bestFit="1" customWidth="1"/>
    <col min="4106" max="4106" width="11.140625" style="382" customWidth="1"/>
    <col min="4107" max="4107" width="8.5703125" style="382" bestFit="1" customWidth="1"/>
    <col min="4108" max="4108" width="13.28515625" style="382" customWidth="1"/>
    <col min="4109" max="4109" width="11.28515625" style="382" customWidth="1"/>
    <col min="4110" max="4110" width="8" style="382" customWidth="1"/>
    <col min="4111" max="4111" width="16.85546875" style="382" customWidth="1"/>
    <col min="4112" max="4352" width="9.140625" style="382"/>
    <col min="4353" max="4353" width="5.5703125" style="382" customWidth="1"/>
    <col min="4354" max="4354" width="1.140625" style="382" customWidth="1"/>
    <col min="4355" max="4355" width="1" style="382" customWidth="1"/>
    <col min="4356" max="4356" width="42.5703125" style="382" customWidth="1"/>
    <col min="4357" max="4357" width="8.7109375" style="382" bestFit="1" customWidth="1"/>
    <col min="4358" max="4358" width="6.7109375" style="382" bestFit="1" customWidth="1"/>
    <col min="4359" max="4359" width="11.5703125" style="382" customWidth="1"/>
    <col min="4360" max="4360" width="10.28515625" style="382" customWidth="1"/>
    <col min="4361" max="4361" width="8.140625" style="382" bestFit="1" customWidth="1"/>
    <col min="4362" max="4362" width="11.140625" style="382" customWidth="1"/>
    <col min="4363" max="4363" width="8.5703125" style="382" bestFit="1" customWidth="1"/>
    <col min="4364" max="4364" width="13.28515625" style="382" customWidth="1"/>
    <col min="4365" max="4365" width="11.28515625" style="382" customWidth="1"/>
    <col min="4366" max="4366" width="8" style="382" customWidth="1"/>
    <col min="4367" max="4367" width="16.85546875" style="382" customWidth="1"/>
    <col min="4368" max="4608" width="9.140625" style="382"/>
    <col min="4609" max="4609" width="5.5703125" style="382" customWidth="1"/>
    <col min="4610" max="4610" width="1.140625" style="382" customWidth="1"/>
    <col min="4611" max="4611" width="1" style="382" customWidth="1"/>
    <col min="4612" max="4612" width="42.5703125" style="382" customWidth="1"/>
    <col min="4613" max="4613" width="8.7109375" style="382" bestFit="1" customWidth="1"/>
    <col min="4614" max="4614" width="6.7109375" style="382" bestFit="1" customWidth="1"/>
    <col min="4615" max="4615" width="11.5703125" style="382" customWidth="1"/>
    <col min="4616" max="4616" width="10.28515625" style="382" customWidth="1"/>
    <col min="4617" max="4617" width="8.140625" style="382" bestFit="1" customWidth="1"/>
    <col min="4618" max="4618" width="11.140625" style="382" customWidth="1"/>
    <col min="4619" max="4619" width="8.5703125" style="382" bestFit="1" customWidth="1"/>
    <col min="4620" max="4620" width="13.28515625" style="382" customWidth="1"/>
    <col min="4621" max="4621" width="11.28515625" style="382" customWidth="1"/>
    <col min="4622" max="4622" width="8" style="382" customWidth="1"/>
    <col min="4623" max="4623" width="16.85546875" style="382" customWidth="1"/>
    <col min="4624" max="4864" width="9.140625" style="382"/>
    <col min="4865" max="4865" width="5.5703125" style="382" customWidth="1"/>
    <col min="4866" max="4866" width="1.140625" style="382" customWidth="1"/>
    <col min="4867" max="4867" width="1" style="382" customWidth="1"/>
    <col min="4868" max="4868" width="42.5703125" style="382" customWidth="1"/>
    <col min="4869" max="4869" width="8.7109375" style="382" bestFit="1" customWidth="1"/>
    <col min="4870" max="4870" width="6.7109375" style="382" bestFit="1" customWidth="1"/>
    <col min="4871" max="4871" width="11.5703125" style="382" customWidth="1"/>
    <col min="4872" max="4872" width="10.28515625" style="382" customWidth="1"/>
    <col min="4873" max="4873" width="8.140625" style="382" bestFit="1" customWidth="1"/>
    <col min="4874" max="4874" width="11.140625" style="382" customWidth="1"/>
    <col min="4875" max="4875" width="8.5703125" style="382" bestFit="1" customWidth="1"/>
    <col min="4876" max="4876" width="13.28515625" style="382" customWidth="1"/>
    <col min="4877" max="4877" width="11.28515625" style="382" customWidth="1"/>
    <col min="4878" max="4878" width="8" style="382" customWidth="1"/>
    <col min="4879" max="4879" width="16.85546875" style="382" customWidth="1"/>
    <col min="4880" max="5120" width="9.140625" style="382"/>
    <col min="5121" max="5121" width="5.5703125" style="382" customWidth="1"/>
    <col min="5122" max="5122" width="1.140625" style="382" customWidth="1"/>
    <col min="5123" max="5123" width="1" style="382" customWidth="1"/>
    <col min="5124" max="5124" width="42.5703125" style="382" customWidth="1"/>
    <col min="5125" max="5125" width="8.7109375" style="382" bestFit="1" customWidth="1"/>
    <col min="5126" max="5126" width="6.7109375" style="382" bestFit="1" customWidth="1"/>
    <col min="5127" max="5127" width="11.5703125" style="382" customWidth="1"/>
    <col min="5128" max="5128" width="10.28515625" style="382" customWidth="1"/>
    <col min="5129" max="5129" width="8.140625" style="382" bestFit="1" customWidth="1"/>
    <col min="5130" max="5130" width="11.140625" style="382" customWidth="1"/>
    <col min="5131" max="5131" width="8.5703125" style="382" bestFit="1" customWidth="1"/>
    <col min="5132" max="5132" width="13.28515625" style="382" customWidth="1"/>
    <col min="5133" max="5133" width="11.28515625" style="382" customWidth="1"/>
    <col min="5134" max="5134" width="8" style="382" customWidth="1"/>
    <col min="5135" max="5135" width="16.85546875" style="382" customWidth="1"/>
    <col min="5136" max="5376" width="9.140625" style="382"/>
    <col min="5377" max="5377" width="5.5703125" style="382" customWidth="1"/>
    <col min="5378" max="5378" width="1.140625" style="382" customWidth="1"/>
    <col min="5379" max="5379" width="1" style="382" customWidth="1"/>
    <col min="5380" max="5380" width="42.5703125" style="382" customWidth="1"/>
    <col min="5381" max="5381" width="8.7109375" style="382" bestFit="1" customWidth="1"/>
    <col min="5382" max="5382" width="6.7109375" style="382" bestFit="1" customWidth="1"/>
    <col min="5383" max="5383" width="11.5703125" style="382" customWidth="1"/>
    <col min="5384" max="5384" width="10.28515625" style="382" customWidth="1"/>
    <col min="5385" max="5385" width="8.140625" style="382" bestFit="1" customWidth="1"/>
    <col min="5386" max="5386" width="11.140625" style="382" customWidth="1"/>
    <col min="5387" max="5387" width="8.5703125" style="382" bestFit="1" customWidth="1"/>
    <col min="5388" max="5388" width="13.28515625" style="382" customWidth="1"/>
    <col min="5389" max="5389" width="11.28515625" style="382" customWidth="1"/>
    <col min="5390" max="5390" width="8" style="382" customWidth="1"/>
    <col min="5391" max="5391" width="16.85546875" style="382" customWidth="1"/>
    <col min="5392" max="5632" width="9.140625" style="382"/>
    <col min="5633" max="5633" width="5.5703125" style="382" customWidth="1"/>
    <col min="5634" max="5634" width="1.140625" style="382" customWidth="1"/>
    <col min="5635" max="5635" width="1" style="382" customWidth="1"/>
    <col min="5636" max="5636" width="42.5703125" style="382" customWidth="1"/>
    <col min="5637" max="5637" width="8.7109375" style="382" bestFit="1" customWidth="1"/>
    <col min="5638" max="5638" width="6.7109375" style="382" bestFit="1" customWidth="1"/>
    <col min="5639" max="5639" width="11.5703125" style="382" customWidth="1"/>
    <col min="5640" max="5640" width="10.28515625" style="382" customWidth="1"/>
    <col min="5641" max="5641" width="8.140625" style="382" bestFit="1" customWidth="1"/>
    <col min="5642" max="5642" width="11.140625" style="382" customWidth="1"/>
    <col min="5643" max="5643" width="8.5703125" style="382" bestFit="1" customWidth="1"/>
    <col min="5644" max="5644" width="13.28515625" style="382" customWidth="1"/>
    <col min="5645" max="5645" width="11.28515625" style="382" customWidth="1"/>
    <col min="5646" max="5646" width="8" style="382" customWidth="1"/>
    <col min="5647" max="5647" width="16.85546875" style="382" customWidth="1"/>
    <col min="5648" max="5888" width="9.140625" style="382"/>
    <col min="5889" max="5889" width="5.5703125" style="382" customWidth="1"/>
    <col min="5890" max="5890" width="1.140625" style="382" customWidth="1"/>
    <col min="5891" max="5891" width="1" style="382" customWidth="1"/>
    <col min="5892" max="5892" width="42.5703125" style="382" customWidth="1"/>
    <col min="5893" max="5893" width="8.7109375" style="382" bestFit="1" customWidth="1"/>
    <col min="5894" max="5894" width="6.7109375" style="382" bestFit="1" customWidth="1"/>
    <col min="5895" max="5895" width="11.5703125" style="382" customWidth="1"/>
    <col min="5896" max="5896" width="10.28515625" style="382" customWidth="1"/>
    <col min="5897" max="5897" width="8.140625" style="382" bestFit="1" customWidth="1"/>
    <col min="5898" max="5898" width="11.140625" style="382" customWidth="1"/>
    <col min="5899" max="5899" width="8.5703125" style="382" bestFit="1" customWidth="1"/>
    <col min="5900" max="5900" width="13.28515625" style="382" customWidth="1"/>
    <col min="5901" max="5901" width="11.28515625" style="382" customWidth="1"/>
    <col min="5902" max="5902" width="8" style="382" customWidth="1"/>
    <col min="5903" max="5903" width="16.85546875" style="382" customWidth="1"/>
    <col min="5904" max="6144" width="9.140625" style="382"/>
    <col min="6145" max="6145" width="5.5703125" style="382" customWidth="1"/>
    <col min="6146" max="6146" width="1.140625" style="382" customWidth="1"/>
    <col min="6147" max="6147" width="1" style="382" customWidth="1"/>
    <col min="6148" max="6148" width="42.5703125" style="382" customWidth="1"/>
    <col min="6149" max="6149" width="8.7109375" style="382" bestFit="1" customWidth="1"/>
    <col min="6150" max="6150" width="6.7109375" style="382" bestFit="1" customWidth="1"/>
    <col min="6151" max="6151" width="11.5703125" style="382" customWidth="1"/>
    <col min="6152" max="6152" width="10.28515625" style="382" customWidth="1"/>
    <col min="6153" max="6153" width="8.140625" style="382" bestFit="1" customWidth="1"/>
    <col min="6154" max="6154" width="11.140625" style="382" customWidth="1"/>
    <col min="6155" max="6155" width="8.5703125" style="382" bestFit="1" customWidth="1"/>
    <col min="6156" max="6156" width="13.28515625" style="382" customWidth="1"/>
    <col min="6157" max="6157" width="11.28515625" style="382" customWidth="1"/>
    <col min="6158" max="6158" width="8" style="382" customWidth="1"/>
    <col min="6159" max="6159" width="16.85546875" style="382" customWidth="1"/>
    <col min="6160" max="6400" width="9.140625" style="382"/>
    <col min="6401" max="6401" width="5.5703125" style="382" customWidth="1"/>
    <col min="6402" max="6402" width="1.140625" style="382" customWidth="1"/>
    <col min="6403" max="6403" width="1" style="382" customWidth="1"/>
    <col min="6404" max="6404" width="42.5703125" style="382" customWidth="1"/>
    <col min="6405" max="6405" width="8.7109375" style="382" bestFit="1" customWidth="1"/>
    <col min="6406" max="6406" width="6.7109375" style="382" bestFit="1" customWidth="1"/>
    <col min="6407" max="6407" width="11.5703125" style="382" customWidth="1"/>
    <col min="6408" max="6408" width="10.28515625" style="382" customWidth="1"/>
    <col min="6409" max="6409" width="8.140625" style="382" bestFit="1" customWidth="1"/>
    <col min="6410" max="6410" width="11.140625" style="382" customWidth="1"/>
    <col min="6411" max="6411" width="8.5703125" style="382" bestFit="1" customWidth="1"/>
    <col min="6412" max="6412" width="13.28515625" style="382" customWidth="1"/>
    <col min="6413" max="6413" width="11.28515625" style="382" customWidth="1"/>
    <col min="6414" max="6414" width="8" style="382" customWidth="1"/>
    <col min="6415" max="6415" width="16.85546875" style="382" customWidth="1"/>
    <col min="6416" max="6656" width="9.140625" style="382"/>
    <col min="6657" max="6657" width="5.5703125" style="382" customWidth="1"/>
    <col min="6658" max="6658" width="1.140625" style="382" customWidth="1"/>
    <col min="6659" max="6659" width="1" style="382" customWidth="1"/>
    <col min="6660" max="6660" width="42.5703125" style="382" customWidth="1"/>
    <col min="6661" max="6661" width="8.7109375" style="382" bestFit="1" customWidth="1"/>
    <col min="6662" max="6662" width="6.7109375" style="382" bestFit="1" customWidth="1"/>
    <col min="6663" max="6663" width="11.5703125" style="382" customWidth="1"/>
    <col min="6664" max="6664" width="10.28515625" style="382" customWidth="1"/>
    <col min="6665" max="6665" width="8.140625" style="382" bestFit="1" customWidth="1"/>
    <col min="6666" max="6666" width="11.140625" style="382" customWidth="1"/>
    <col min="6667" max="6667" width="8.5703125" style="382" bestFit="1" customWidth="1"/>
    <col min="6668" max="6668" width="13.28515625" style="382" customWidth="1"/>
    <col min="6669" max="6669" width="11.28515625" style="382" customWidth="1"/>
    <col min="6670" max="6670" width="8" style="382" customWidth="1"/>
    <col min="6671" max="6671" width="16.85546875" style="382" customWidth="1"/>
    <col min="6672" max="6912" width="9.140625" style="382"/>
    <col min="6913" max="6913" width="5.5703125" style="382" customWidth="1"/>
    <col min="6914" max="6914" width="1.140625" style="382" customWidth="1"/>
    <col min="6915" max="6915" width="1" style="382" customWidth="1"/>
    <col min="6916" max="6916" width="42.5703125" style="382" customWidth="1"/>
    <col min="6917" max="6917" width="8.7109375" style="382" bestFit="1" customWidth="1"/>
    <col min="6918" max="6918" width="6.7109375" style="382" bestFit="1" customWidth="1"/>
    <col min="6919" max="6919" width="11.5703125" style="382" customWidth="1"/>
    <col min="6920" max="6920" width="10.28515625" style="382" customWidth="1"/>
    <col min="6921" max="6921" width="8.140625" style="382" bestFit="1" customWidth="1"/>
    <col min="6922" max="6922" width="11.140625" style="382" customWidth="1"/>
    <col min="6923" max="6923" width="8.5703125" style="382" bestFit="1" customWidth="1"/>
    <col min="6924" max="6924" width="13.28515625" style="382" customWidth="1"/>
    <col min="6925" max="6925" width="11.28515625" style="382" customWidth="1"/>
    <col min="6926" max="6926" width="8" style="382" customWidth="1"/>
    <col min="6927" max="6927" width="16.85546875" style="382" customWidth="1"/>
    <col min="6928" max="7168" width="9.140625" style="382"/>
    <col min="7169" max="7169" width="5.5703125" style="382" customWidth="1"/>
    <col min="7170" max="7170" width="1.140625" style="382" customWidth="1"/>
    <col min="7171" max="7171" width="1" style="382" customWidth="1"/>
    <col min="7172" max="7172" width="42.5703125" style="382" customWidth="1"/>
    <col min="7173" max="7173" width="8.7109375" style="382" bestFit="1" customWidth="1"/>
    <col min="7174" max="7174" width="6.7109375" style="382" bestFit="1" customWidth="1"/>
    <col min="7175" max="7175" width="11.5703125" style="382" customWidth="1"/>
    <col min="7176" max="7176" width="10.28515625" style="382" customWidth="1"/>
    <col min="7177" max="7177" width="8.140625" style="382" bestFit="1" customWidth="1"/>
    <col min="7178" max="7178" width="11.140625" style="382" customWidth="1"/>
    <col min="7179" max="7179" width="8.5703125" style="382" bestFit="1" customWidth="1"/>
    <col min="7180" max="7180" width="13.28515625" style="382" customWidth="1"/>
    <col min="7181" max="7181" width="11.28515625" style="382" customWidth="1"/>
    <col min="7182" max="7182" width="8" style="382" customWidth="1"/>
    <col min="7183" max="7183" width="16.85546875" style="382" customWidth="1"/>
    <col min="7184" max="7424" width="9.140625" style="382"/>
    <col min="7425" max="7425" width="5.5703125" style="382" customWidth="1"/>
    <col min="7426" max="7426" width="1.140625" style="382" customWidth="1"/>
    <col min="7427" max="7427" width="1" style="382" customWidth="1"/>
    <col min="7428" max="7428" width="42.5703125" style="382" customWidth="1"/>
    <col min="7429" max="7429" width="8.7109375" style="382" bestFit="1" customWidth="1"/>
    <col min="7430" max="7430" width="6.7109375" style="382" bestFit="1" customWidth="1"/>
    <col min="7431" max="7431" width="11.5703125" style="382" customWidth="1"/>
    <col min="7432" max="7432" width="10.28515625" style="382" customWidth="1"/>
    <col min="7433" max="7433" width="8.140625" style="382" bestFit="1" customWidth="1"/>
    <col min="7434" max="7434" width="11.140625" style="382" customWidth="1"/>
    <col min="7435" max="7435" width="8.5703125" style="382" bestFit="1" customWidth="1"/>
    <col min="7436" max="7436" width="13.28515625" style="382" customWidth="1"/>
    <col min="7437" max="7437" width="11.28515625" style="382" customWidth="1"/>
    <col min="7438" max="7438" width="8" style="382" customWidth="1"/>
    <col min="7439" max="7439" width="16.85546875" style="382" customWidth="1"/>
    <col min="7440" max="7680" width="9.140625" style="382"/>
    <col min="7681" max="7681" width="5.5703125" style="382" customWidth="1"/>
    <col min="7682" max="7682" width="1.140625" style="382" customWidth="1"/>
    <col min="7683" max="7683" width="1" style="382" customWidth="1"/>
    <col min="7684" max="7684" width="42.5703125" style="382" customWidth="1"/>
    <col min="7685" max="7685" width="8.7109375" style="382" bestFit="1" customWidth="1"/>
    <col min="7686" max="7686" width="6.7109375" style="382" bestFit="1" customWidth="1"/>
    <col min="7687" max="7687" width="11.5703125" style="382" customWidth="1"/>
    <col min="7688" max="7688" width="10.28515625" style="382" customWidth="1"/>
    <col min="7689" max="7689" width="8.140625" style="382" bestFit="1" customWidth="1"/>
    <col min="7690" max="7690" width="11.140625" style="382" customWidth="1"/>
    <col min="7691" max="7691" width="8.5703125" style="382" bestFit="1" customWidth="1"/>
    <col min="7692" max="7692" width="13.28515625" style="382" customWidth="1"/>
    <col min="7693" max="7693" width="11.28515625" style="382" customWidth="1"/>
    <col min="7694" max="7694" width="8" style="382" customWidth="1"/>
    <col min="7695" max="7695" width="16.85546875" style="382" customWidth="1"/>
    <col min="7696" max="7936" width="9.140625" style="382"/>
    <col min="7937" max="7937" width="5.5703125" style="382" customWidth="1"/>
    <col min="7938" max="7938" width="1.140625" style="382" customWidth="1"/>
    <col min="7939" max="7939" width="1" style="382" customWidth="1"/>
    <col min="7940" max="7940" width="42.5703125" style="382" customWidth="1"/>
    <col min="7941" max="7941" width="8.7109375" style="382" bestFit="1" customWidth="1"/>
    <col min="7942" max="7942" width="6.7109375" style="382" bestFit="1" customWidth="1"/>
    <col min="7943" max="7943" width="11.5703125" style="382" customWidth="1"/>
    <col min="7944" max="7944" width="10.28515625" style="382" customWidth="1"/>
    <col min="7945" max="7945" width="8.140625" style="382" bestFit="1" customWidth="1"/>
    <col min="7946" max="7946" width="11.140625" style="382" customWidth="1"/>
    <col min="7947" max="7947" width="8.5703125" style="382" bestFit="1" customWidth="1"/>
    <col min="7948" max="7948" width="13.28515625" style="382" customWidth="1"/>
    <col min="7949" max="7949" width="11.28515625" style="382" customWidth="1"/>
    <col min="7950" max="7950" width="8" style="382" customWidth="1"/>
    <col min="7951" max="7951" width="16.85546875" style="382" customWidth="1"/>
    <col min="7952" max="8192" width="9.140625" style="382"/>
    <col min="8193" max="8193" width="5.5703125" style="382" customWidth="1"/>
    <col min="8194" max="8194" width="1.140625" style="382" customWidth="1"/>
    <col min="8195" max="8195" width="1" style="382" customWidth="1"/>
    <col min="8196" max="8196" width="42.5703125" style="382" customWidth="1"/>
    <col min="8197" max="8197" width="8.7109375" style="382" bestFit="1" customWidth="1"/>
    <col min="8198" max="8198" width="6.7109375" style="382" bestFit="1" customWidth="1"/>
    <col min="8199" max="8199" width="11.5703125" style="382" customWidth="1"/>
    <col min="8200" max="8200" width="10.28515625" style="382" customWidth="1"/>
    <col min="8201" max="8201" width="8.140625" style="382" bestFit="1" customWidth="1"/>
    <col min="8202" max="8202" width="11.140625" style="382" customWidth="1"/>
    <col min="8203" max="8203" width="8.5703125" style="382" bestFit="1" customWidth="1"/>
    <col min="8204" max="8204" width="13.28515625" style="382" customWidth="1"/>
    <col min="8205" max="8205" width="11.28515625" style="382" customWidth="1"/>
    <col min="8206" max="8206" width="8" style="382" customWidth="1"/>
    <col min="8207" max="8207" width="16.85546875" style="382" customWidth="1"/>
    <col min="8208" max="8448" width="9.140625" style="382"/>
    <col min="8449" max="8449" width="5.5703125" style="382" customWidth="1"/>
    <col min="8450" max="8450" width="1.140625" style="382" customWidth="1"/>
    <col min="8451" max="8451" width="1" style="382" customWidth="1"/>
    <col min="8452" max="8452" width="42.5703125" style="382" customWidth="1"/>
    <col min="8453" max="8453" width="8.7109375" style="382" bestFit="1" customWidth="1"/>
    <col min="8454" max="8454" width="6.7109375" style="382" bestFit="1" customWidth="1"/>
    <col min="8455" max="8455" width="11.5703125" style="382" customWidth="1"/>
    <col min="8456" max="8456" width="10.28515625" style="382" customWidth="1"/>
    <col min="8457" max="8457" width="8.140625" style="382" bestFit="1" customWidth="1"/>
    <col min="8458" max="8458" width="11.140625" style="382" customWidth="1"/>
    <col min="8459" max="8459" width="8.5703125" style="382" bestFit="1" customWidth="1"/>
    <col min="8460" max="8460" width="13.28515625" style="382" customWidth="1"/>
    <col min="8461" max="8461" width="11.28515625" style="382" customWidth="1"/>
    <col min="8462" max="8462" width="8" style="382" customWidth="1"/>
    <col min="8463" max="8463" width="16.85546875" style="382" customWidth="1"/>
    <col min="8464" max="8704" width="9.140625" style="382"/>
    <col min="8705" max="8705" width="5.5703125" style="382" customWidth="1"/>
    <col min="8706" max="8706" width="1.140625" style="382" customWidth="1"/>
    <col min="8707" max="8707" width="1" style="382" customWidth="1"/>
    <col min="8708" max="8708" width="42.5703125" style="382" customWidth="1"/>
    <col min="8709" max="8709" width="8.7109375" style="382" bestFit="1" customWidth="1"/>
    <col min="8710" max="8710" width="6.7109375" style="382" bestFit="1" customWidth="1"/>
    <col min="8711" max="8711" width="11.5703125" style="382" customWidth="1"/>
    <col min="8712" max="8712" width="10.28515625" style="382" customWidth="1"/>
    <col min="8713" max="8713" width="8.140625" style="382" bestFit="1" customWidth="1"/>
    <col min="8714" max="8714" width="11.140625" style="382" customWidth="1"/>
    <col min="8715" max="8715" width="8.5703125" style="382" bestFit="1" customWidth="1"/>
    <col min="8716" max="8716" width="13.28515625" style="382" customWidth="1"/>
    <col min="8717" max="8717" width="11.28515625" style="382" customWidth="1"/>
    <col min="8718" max="8718" width="8" style="382" customWidth="1"/>
    <col min="8719" max="8719" width="16.85546875" style="382" customWidth="1"/>
    <col min="8720" max="8960" width="9.140625" style="382"/>
    <col min="8961" max="8961" width="5.5703125" style="382" customWidth="1"/>
    <col min="8962" max="8962" width="1.140625" style="382" customWidth="1"/>
    <col min="8963" max="8963" width="1" style="382" customWidth="1"/>
    <col min="8964" max="8964" width="42.5703125" style="382" customWidth="1"/>
    <col min="8965" max="8965" width="8.7109375" style="382" bestFit="1" customWidth="1"/>
    <col min="8966" max="8966" width="6.7109375" style="382" bestFit="1" customWidth="1"/>
    <col min="8967" max="8967" width="11.5703125" style="382" customWidth="1"/>
    <col min="8968" max="8968" width="10.28515625" style="382" customWidth="1"/>
    <col min="8969" max="8969" width="8.140625" style="382" bestFit="1" customWidth="1"/>
    <col min="8970" max="8970" width="11.140625" style="382" customWidth="1"/>
    <col min="8971" max="8971" width="8.5703125" style="382" bestFit="1" customWidth="1"/>
    <col min="8972" max="8972" width="13.28515625" style="382" customWidth="1"/>
    <col min="8973" max="8973" width="11.28515625" style="382" customWidth="1"/>
    <col min="8974" max="8974" width="8" style="382" customWidth="1"/>
    <col min="8975" max="8975" width="16.85546875" style="382" customWidth="1"/>
    <col min="8976" max="9216" width="9.140625" style="382"/>
    <col min="9217" max="9217" width="5.5703125" style="382" customWidth="1"/>
    <col min="9218" max="9218" width="1.140625" style="382" customWidth="1"/>
    <col min="9219" max="9219" width="1" style="382" customWidth="1"/>
    <col min="9220" max="9220" width="42.5703125" style="382" customWidth="1"/>
    <col min="9221" max="9221" width="8.7109375" style="382" bestFit="1" customWidth="1"/>
    <col min="9222" max="9222" width="6.7109375" style="382" bestFit="1" customWidth="1"/>
    <col min="9223" max="9223" width="11.5703125" style="382" customWidth="1"/>
    <col min="9224" max="9224" width="10.28515625" style="382" customWidth="1"/>
    <col min="9225" max="9225" width="8.140625" style="382" bestFit="1" customWidth="1"/>
    <col min="9226" max="9226" width="11.140625" style="382" customWidth="1"/>
    <col min="9227" max="9227" width="8.5703125" style="382" bestFit="1" customWidth="1"/>
    <col min="9228" max="9228" width="13.28515625" style="382" customWidth="1"/>
    <col min="9229" max="9229" width="11.28515625" style="382" customWidth="1"/>
    <col min="9230" max="9230" width="8" style="382" customWidth="1"/>
    <col min="9231" max="9231" width="16.85546875" style="382" customWidth="1"/>
    <col min="9232" max="9472" width="9.140625" style="382"/>
    <col min="9473" max="9473" width="5.5703125" style="382" customWidth="1"/>
    <col min="9474" max="9474" width="1.140625" style="382" customWidth="1"/>
    <col min="9475" max="9475" width="1" style="382" customWidth="1"/>
    <col min="9476" max="9476" width="42.5703125" style="382" customWidth="1"/>
    <col min="9477" max="9477" width="8.7109375" style="382" bestFit="1" customWidth="1"/>
    <col min="9478" max="9478" width="6.7109375" style="382" bestFit="1" customWidth="1"/>
    <col min="9479" max="9479" width="11.5703125" style="382" customWidth="1"/>
    <col min="9480" max="9480" width="10.28515625" style="382" customWidth="1"/>
    <col min="9481" max="9481" width="8.140625" style="382" bestFit="1" customWidth="1"/>
    <col min="9482" max="9482" width="11.140625" style="382" customWidth="1"/>
    <col min="9483" max="9483" width="8.5703125" style="382" bestFit="1" customWidth="1"/>
    <col min="9484" max="9484" width="13.28515625" style="382" customWidth="1"/>
    <col min="9485" max="9485" width="11.28515625" style="382" customWidth="1"/>
    <col min="9486" max="9486" width="8" style="382" customWidth="1"/>
    <col min="9487" max="9487" width="16.85546875" style="382" customWidth="1"/>
    <col min="9488" max="9728" width="9.140625" style="382"/>
    <col min="9729" max="9729" width="5.5703125" style="382" customWidth="1"/>
    <col min="9730" max="9730" width="1.140625" style="382" customWidth="1"/>
    <col min="9731" max="9731" width="1" style="382" customWidth="1"/>
    <col min="9732" max="9732" width="42.5703125" style="382" customWidth="1"/>
    <col min="9733" max="9733" width="8.7109375" style="382" bestFit="1" customWidth="1"/>
    <col min="9734" max="9734" width="6.7109375" style="382" bestFit="1" customWidth="1"/>
    <col min="9735" max="9735" width="11.5703125" style="382" customWidth="1"/>
    <col min="9736" max="9736" width="10.28515625" style="382" customWidth="1"/>
    <col min="9737" max="9737" width="8.140625" style="382" bestFit="1" customWidth="1"/>
    <col min="9738" max="9738" width="11.140625" style="382" customWidth="1"/>
    <col min="9739" max="9739" width="8.5703125" style="382" bestFit="1" customWidth="1"/>
    <col min="9740" max="9740" width="13.28515625" style="382" customWidth="1"/>
    <col min="9741" max="9741" width="11.28515625" style="382" customWidth="1"/>
    <col min="9742" max="9742" width="8" style="382" customWidth="1"/>
    <col min="9743" max="9743" width="16.85546875" style="382" customWidth="1"/>
    <col min="9744" max="9984" width="9.140625" style="382"/>
    <col min="9985" max="9985" width="5.5703125" style="382" customWidth="1"/>
    <col min="9986" max="9986" width="1.140625" style="382" customWidth="1"/>
    <col min="9987" max="9987" width="1" style="382" customWidth="1"/>
    <col min="9988" max="9988" width="42.5703125" style="382" customWidth="1"/>
    <col min="9989" max="9989" width="8.7109375" style="382" bestFit="1" customWidth="1"/>
    <col min="9990" max="9990" width="6.7109375" style="382" bestFit="1" customWidth="1"/>
    <col min="9991" max="9991" width="11.5703125" style="382" customWidth="1"/>
    <col min="9992" max="9992" width="10.28515625" style="382" customWidth="1"/>
    <col min="9993" max="9993" width="8.140625" style="382" bestFit="1" customWidth="1"/>
    <col min="9994" max="9994" width="11.140625" style="382" customWidth="1"/>
    <col min="9995" max="9995" width="8.5703125" style="382" bestFit="1" customWidth="1"/>
    <col min="9996" max="9996" width="13.28515625" style="382" customWidth="1"/>
    <col min="9997" max="9997" width="11.28515625" style="382" customWidth="1"/>
    <col min="9998" max="9998" width="8" style="382" customWidth="1"/>
    <col min="9999" max="9999" width="16.85546875" style="382" customWidth="1"/>
    <col min="10000" max="10240" width="9.140625" style="382"/>
    <col min="10241" max="10241" width="5.5703125" style="382" customWidth="1"/>
    <col min="10242" max="10242" width="1.140625" style="382" customWidth="1"/>
    <col min="10243" max="10243" width="1" style="382" customWidth="1"/>
    <col min="10244" max="10244" width="42.5703125" style="382" customWidth="1"/>
    <col min="10245" max="10245" width="8.7109375" style="382" bestFit="1" customWidth="1"/>
    <col min="10246" max="10246" width="6.7109375" style="382" bestFit="1" customWidth="1"/>
    <col min="10247" max="10247" width="11.5703125" style="382" customWidth="1"/>
    <col min="10248" max="10248" width="10.28515625" style="382" customWidth="1"/>
    <col min="10249" max="10249" width="8.140625" style="382" bestFit="1" customWidth="1"/>
    <col min="10250" max="10250" width="11.140625" style="382" customWidth="1"/>
    <col min="10251" max="10251" width="8.5703125" style="382" bestFit="1" customWidth="1"/>
    <col min="10252" max="10252" width="13.28515625" style="382" customWidth="1"/>
    <col min="10253" max="10253" width="11.28515625" style="382" customWidth="1"/>
    <col min="10254" max="10254" width="8" style="382" customWidth="1"/>
    <col min="10255" max="10255" width="16.85546875" style="382" customWidth="1"/>
    <col min="10256" max="10496" width="9.140625" style="382"/>
    <col min="10497" max="10497" width="5.5703125" style="382" customWidth="1"/>
    <col min="10498" max="10498" width="1.140625" style="382" customWidth="1"/>
    <col min="10499" max="10499" width="1" style="382" customWidth="1"/>
    <col min="10500" max="10500" width="42.5703125" style="382" customWidth="1"/>
    <col min="10501" max="10501" width="8.7109375" style="382" bestFit="1" customWidth="1"/>
    <col min="10502" max="10502" width="6.7109375" style="382" bestFit="1" customWidth="1"/>
    <col min="10503" max="10503" width="11.5703125" style="382" customWidth="1"/>
    <col min="10504" max="10504" width="10.28515625" style="382" customWidth="1"/>
    <col min="10505" max="10505" width="8.140625" style="382" bestFit="1" customWidth="1"/>
    <col min="10506" max="10506" width="11.140625" style="382" customWidth="1"/>
    <col min="10507" max="10507" width="8.5703125" style="382" bestFit="1" customWidth="1"/>
    <col min="10508" max="10508" width="13.28515625" style="382" customWidth="1"/>
    <col min="10509" max="10509" width="11.28515625" style="382" customWidth="1"/>
    <col min="10510" max="10510" width="8" style="382" customWidth="1"/>
    <col min="10511" max="10511" width="16.85546875" style="382" customWidth="1"/>
    <col min="10512" max="10752" width="9.140625" style="382"/>
    <col min="10753" max="10753" width="5.5703125" style="382" customWidth="1"/>
    <col min="10754" max="10754" width="1.140625" style="382" customWidth="1"/>
    <col min="10755" max="10755" width="1" style="382" customWidth="1"/>
    <col min="10756" max="10756" width="42.5703125" style="382" customWidth="1"/>
    <col min="10757" max="10757" width="8.7109375" style="382" bestFit="1" customWidth="1"/>
    <col min="10758" max="10758" width="6.7109375" style="382" bestFit="1" customWidth="1"/>
    <col min="10759" max="10759" width="11.5703125" style="382" customWidth="1"/>
    <col min="10760" max="10760" width="10.28515625" style="382" customWidth="1"/>
    <col min="10761" max="10761" width="8.140625" style="382" bestFit="1" customWidth="1"/>
    <col min="10762" max="10762" width="11.140625" style="382" customWidth="1"/>
    <col min="10763" max="10763" width="8.5703125" style="382" bestFit="1" customWidth="1"/>
    <col min="10764" max="10764" width="13.28515625" style="382" customWidth="1"/>
    <col min="10765" max="10765" width="11.28515625" style="382" customWidth="1"/>
    <col min="10766" max="10766" width="8" style="382" customWidth="1"/>
    <col min="10767" max="10767" width="16.85546875" style="382" customWidth="1"/>
    <col min="10768" max="11008" width="9.140625" style="382"/>
    <col min="11009" max="11009" width="5.5703125" style="382" customWidth="1"/>
    <col min="11010" max="11010" width="1.140625" style="382" customWidth="1"/>
    <col min="11011" max="11011" width="1" style="382" customWidth="1"/>
    <col min="11012" max="11012" width="42.5703125" style="382" customWidth="1"/>
    <col min="11013" max="11013" width="8.7109375" style="382" bestFit="1" customWidth="1"/>
    <col min="11014" max="11014" width="6.7109375" style="382" bestFit="1" customWidth="1"/>
    <col min="11015" max="11015" width="11.5703125" style="382" customWidth="1"/>
    <col min="11016" max="11016" width="10.28515625" style="382" customWidth="1"/>
    <col min="11017" max="11017" width="8.140625" style="382" bestFit="1" customWidth="1"/>
    <col min="11018" max="11018" width="11.140625" style="382" customWidth="1"/>
    <col min="11019" max="11019" width="8.5703125" style="382" bestFit="1" customWidth="1"/>
    <col min="11020" max="11020" width="13.28515625" style="382" customWidth="1"/>
    <col min="11021" max="11021" width="11.28515625" style="382" customWidth="1"/>
    <col min="11022" max="11022" width="8" style="382" customWidth="1"/>
    <col min="11023" max="11023" width="16.85546875" style="382" customWidth="1"/>
    <col min="11024" max="11264" width="9.140625" style="382"/>
    <col min="11265" max="11265" width="5.5703125" style="382" customWidth="1"/>
    <col min="11266" max="11266" width="1.140625" style="382" customWidth="1"/>
    <col min="11267" max="11267" width="1" style="382" customWidth="1"/>
    <col min="11268" max="11268" width="42.5703125" style="382" customWidth="1"/>
    <col min="11269" max="11269" width="8.7109375" style="382" bestFit="1" customWidth="1"/>
    <col min="11270" max="11270" width="6.7109375" style="382" bestFit="1" customWidth="1"/>
    <col min="11271" max="11271" width="11.5703125" style="382" customWidth="1"/>
    <col min="11272" max="11272" width="10.28515625" style="382" customWidth="1"/>
    <col min="11273" max="11273" width="8.140625" style="382" bestFit="1" customWidth="1"/>
    <col min="11274" max="11274" width="11.140625" style="382" customWidth="1"/>
    <col min="11275" max="11275" width="8.5703125" style="382" bestFit="1" customWidth="1"/>
    <col min="11276" max="11276" width="13.28515625" style="382" customWidth="1"/>
    <col min="11277" max="11277" width="11.28515625" style="382" customWidth="1"/>
    <col min="11278" max="11278" width="8" style="382" customWidth="1"/>
    <col min="11279" max="11279" width="16.85546875" style="382" customWidth="1"/>
    <col min="11280" max="11520" width="9.140625" style="382"/>
    <col min="11521" max="11521" width="5.5703125" style="382" customWidth="1"/>
    <col min="11522" max="11522" width="1.140625" style="382" customWidth="1"/>
    <col min="11523" max="11523" width="1" style="382" customWidth="1"/>
    <col min="11524" max="11524" width="42.5703125" style="382" customWidth="1"/>
    <col min="11525" max="11525" width="8.7109375" style="382" bestFit="1" customWidth="1"/>
    <col min="11526" max="11526" width="6.7109375" style="382" bestFit="1" customWidth="1"/>
    <col min="11527" max="11527" width="11.5703125" style="382" customWidth="1"/>
    <col min="11528" max="11528" width="10.28515625" style="382" customWidth="1"/>
    <col min="11529" max="11529" width="8.140625" style="382" bestFit="1" customWidth="1"/>
    <col min="11530" max="11530" width="11.140625" style="382" customWidth="1"/>
    <col min="11531" max="11531" width="8.5703125" style="382" bestFit="1" customWidth="1"/>
    <col min="11532" max="11532" width="13.28515625" style="382" customWidth="1"/>
    <col min="11533" max="11533" width="11.28515625" style="382" customWidth="1"/>
    <col min="11534" max="11534" width="8" style="382" customWidth="1"/>
    <col min="11535" max="11535" width="16.85546875" style="382" customWidth="1"/>
    <col min="11536" max="11776" width="9.140625" style="382"/>
    <col min="11777" max="11777" width="5.5703125" style="382" customWidth="1"/>
    <col min="11778" max="11778" width="1.140625" style="382" customWidth="1"/>
    <col min="11779" max="11779" width="1" style="382" customWidth="1"/>
    <col min="11780" max="11780" width="42.5703125" style="382" customWidth="1"/>
    <col min="11781" max="11781" width="8.7109375" style="382" bestFit="1" customWidth="1"/>
    <col min="11782" max="11782" width="6.7109375" style="382" bestFit="1" customWidth="1"/>
    <col min="11783" max="11783" width="11.5703125" style="382" customWidth="1"/>
    <col min="11784" max="11784" width="10.28515625" style="382" customWidth="1"/>
    <col min="11785" max="11785" width="8.140625" style="382" bestFit="1" customWidth="1"/>
    <col min="11786" max="11786" width="11.140625" style="382" customWidth="1"/>
    <col min="11787" max="11787" width="8.5703125" style="382" bestFit="1" customWidth="1"/>
    <col min="11788" max="11788" width="13.28515625" style="382" customWidth="1"/>
    <col min="11789" max="11789" width="11.28515625" style="382" customWidth="1"/>
    <col min="11790" max="11790" width="8" style="382" customWidth="1"/>
    <col min="11791" max="11791" width="16.85546875" style="382" customWidth="1"/>
    <col min="11792" max="12032" width="9.140625" style="382"/>
    <col min="12033" max="12033" width="5.5703125" style="382" customWidth="1"/>
    <col min="12034" max="12034" width="1.140625" style="382" customWidth="1"/>
    <col min="12035" max="12035" width="1" style="382" customWidth="1"/>
    <col min="12036" max="12036" width="42.5703125" style="382" customWidth="1"/>
    <col min="12037" max="12037" width="8.7109375" style="382" bestFit="1" customWidth="1"/>
    <col min="12038" max="12038" width="6.7109375" style="382" bestFit="1" customWidth="1"/>
    <col min="12039" max="12039" width="11.5703125" style="382" customWidth="1"/>
    <col min="12040" max="12040" width="10.28515625" style="382" customWidth="1"/>
    <col min="12041" max="12041" width="8.140625" style="382" bestFit="1" customWidth="1"/>
    <col min="12042" max="12042" width="11.140625" style="382" customWidth="1"/>
    <col min="12043" max="12043" width="8.5703125" style="382" bestFit="1" customWidth="1"/>
    <col min="12044" max="12044" width="13.28515625" style="382" customWidth="1"/>
    <col min="12045" max="12045" width="11.28515625" style="382" customWidth="1"/>
    <col min="12046" max="12046" width="8" style="382" customWidth="1"/>
    <col min="12047" max="12047" width="16.85546875" style="382" customWidth="1"/>
    <col min="12048" max="12288" width="9.140625" style="382"/>
    <col min="12289" max="12289" width="5.5703125" style="382" customWidth="1"/>
    <col min="12290" max="12290" width="1.140625" style="382" customWidth="1"/>
    <col min="12291" max="12291" width="1" style="382" customWidth="1"/>
    <col min="12292" max="12292" width="42.5703125" style="382" customWidth="1"/>
    <col min="12293" max="12293" width="8.7109375" style="382" bestFit="1" customWidth="1"/>
    <col min="12294" max="12294" width="6.7109375" style="382" bestFit="1" customWidth="1"/>
    <col min="12295" max="12295" width="11.5703125" style="382" customWidth="1"/>
    <col min="12296" max="12296" width="10.28515625" style="382" customWidth="1"/>
    <col min="12297" max="12297" width="8.140625" style="382" bestFit="1" customWidth="1"/>
    <col min="12298" max="12298" width="11.140625" style="382" customWidth="1"/>
    <col min="12299" max="12299" width="8.5703125" style="382" bestFit="1" customWidth="1"/>
    <col min="12300" max="12300" width="13.28515625" style="382" customWidth="1"/>
    <col min="12301" max="12301" width="11.28515625" style="382" customWidth="1"/>
    <col min="12302" max="12302" width="8" style="382" customWidth="1"/>
    <col min="12303" max="12303" width="16.85546875" style="382" customWidth="1"/>
    <col min="12304" max="12544" width="9.140625" style="382"/>
    <col min="12545" max="12545" width="5.5703125" style="382" customWidth="1"/>
    <col min="12546" max="12546" width="1.140625" style="382" customWidth="1"/>
    <col min="12547" max="12547" width="1" style="382" customWidth="1"/>
    <col min="12548" max="12548" width="42.5703125" style="382" customWidth="1"/>
    <col min="12549" max="12549" width="8.7109375" style="382" bestFit="1" customWidth="1"/>
    <col min="12550" max="12550" width="6.7109375" style="382" bestFit="1" customWidth="1"/>
    <col min="12551" max="12551" width="11.5703125" style="382" customWidth="1"/>
    <col min="12552" max="12552" width="10.28515625" style="382" customWidth="1"/>
    <col min="12553" max="12553" width="8.140625" style="382" bestFit="1" customWidth="1"/>
    <col min="12554" max="12554" width="11.140625" style="382" customWidth="1"/>
    <col min="12555" max="12555" width="8.5703125" style="382" bestFit="1" customWidth="1"/>
    <col min="12556" max="12556" width="13.28515625" style="382" customWidth="1"/>
    <col min="12557" max="12557" width="11.28515625" style="382" customWidth="1"/>
    <col min="12558" max="12558" width="8" style="382" customWidth="1"/>
    <col min="12559" max="12559" width="16.85546875" style="382" customWidth="1"/>
    <col min="12560" max="12800" width="9.140625" style="382"/>
    <col min="12801" max="12801" width="5.5703125" style="382" customWidth="1"/>
    <col min="12802" max="12802" width="1.140625" style="382" customWidth="1"/>
    <col min="12803" max="12803" width="1" style="382" customWidth="1"/>
    <col min="12804" max="12804" width="42.5703125" style="382" customWidth="1"/>
    <col min="12805" max="12805" width="8.7109375" style="382" bestFit="1" customWidth="1"/>
    <col min="12806" max="12806" width="6.7109375" style="382" bestFit="1" customWidth="1"/>
    <col min="12807" max="12807" width="11.5703125" style="382" customWidth="1"/>
    <col min="12808" max="12808" width="10.28515625" style="382" customWidth="1"/>
    <col min="12809" max="12809" width="8.140625" style="382" bestFit="1" customWidth="1"/>
    <col min="12810" max="12810" width="11.140625" style="382" customWidth="1"/>
    <col min="12811" max="12811" width="8.5703125" style="382" bestFit="1" customWidth="1"/>
    <col min="12812" max="12812" width="13.28515625" style="382" customWidth="1"/>
    <col min="12813" max="12813" width="11.28515625" style="382" customWidth="1"/>
    <col min="12814" max="12814" width="8" style="382" customWidth="1"/>
    <col min="12815" max="12815" width="16.85546875" style="382" customWidth="1"/>
    <col min="12816" max="13056" width="9.140625" style="382"/>
    <col min="13057" max="13057" width="5.5703125" style="382" customWidth="1"/>
    <col min="13058" max="13058" width="1.140625" style="382" customWidth="1"/>
    <col min="13059" max="13059" width="1" style="382" customWidth="1"/>
    <col min="13060" max="13060" width="42.5703125" style="382" customWidth="1"/>
    <col min="13061" max="13061" width="8.7109375" style="382" bestFit="1" customWidth="1"/>
    <col min="13062" max="13062" width="6.7109375" style="382" bestFit="1" customWidth="1"/>
    <col min="13063" max="13063" width="11.5703125" style="382" customWidth="1"/>
    <col min="13064" max="13064" width="10.28515625" style="382" customWidth="1"/>
    <col min="13065" max="13065" width="8.140625" style="382" bestFit="1" customWidth="1"/>
    <col min="13066" max="13066" width="11.140625" style="382" customWidth="1"/>
    <col min="13067" max="13067" width="8.5703125" style="382" bestFit="1" customWidth="1"/>
    <col min="13068" max="13068" width="13.28515625" style="382" customWidth="1"/>
    <col min="13069" max="13069" width="11.28515625" style="382" customWidth="1"/>
    <col min="13070" max="13070" width="8" style="382" customWidth="1"/>
    <col min="13071" max="13071" width="16.85546875" style="382" customWidth="1"/>
    <col min="13072" max="13312" width="9.140625" style="382"/>
    <col min="13313" max="13313" width="5.5703125" style="382" customWidth="1"/>
    <col min="13314" max="13314" width="1.140625" style="382" customWidth="1"/>
    <col min="13315" max="13315" width="1" style="382" customWidth="1"/>
    <col min="13316" max="13316" width="42.5703125" style="382" customWidth="1"/>
    <col min="13317" max="13317" width="8.7109375" style="382" bestFit="1" customWidth="1"/>
    <col min="13318" max="13318" width="6.7109375" style="382" bestFit="1" customWidth="1"/>
    <col min="13319" max="13319" width="11.5703125" style="382" customWidth="1"/>
    <col min="13320" max="13320" width="10.28515625" style="382" customWidth="1"/>
    <col min="13321" max="13321" width="8.140625" style="382" bestFit="1" customWidth="1"/>
    <col min="13322" max="13322" width="11.140625" style="382" customWidth="1"/>
    <col min="13323" max="13323" width="8.5703125" style="382" bestFit="1" customWidth="1"/>
    <col min="13324" max="13324" width="13.28515625" style="382" customWidth="1"/>
    <col min="13325" max="13325" width="11.28515625" style="382" customWidth="1"/>
    <col min="13326" max="13326" width="8" style="382" customWidth="1"/>
    <col min="13327" max="13327" width="16.85546875" style="382" customWidth="1"/>
    <col min="13328" max="13568" width="9.140625" style="382"/>
    <col min="13569" max="13569" width="5.5703125" style="382" customWidth="1"/>
    <col min="13570" max="13570" width="1.140625" style="382" customWidth="1"/>
    <col min="13571" max="13571" width="1" style="382" customWidth="1"/>
    <col min="13572" max="13572" width="42.5703125" style="382" customWidth="1"/>
    <col min="13573" max="13573" width="8.7109375" style="382" bestFit="1" customWidth="1"/>
    <col min="13574" max="13574" width="6.7109375" style="382" bestFit="1" customWidth="1"/>
    <col min="13575" max="13575" width="11.5703125" style="382" customWidth="1"/>
    <col min="13576" max="13576" width="10.28515625" style="382" customWidth="1"/>
    <col min="13577" max="13577" width="8.140625" style="382" bestFit="1" customWidth="1"/>
    <col min="13578" max="13578" width="11.140625" style="382" customWidth="1"/>
    <col min="13579" max="13579" width="8.5703125" style="382" bestFit="1" customWidth="1"/>
    <col min="13580" max="13580" width="13.28515625" style="382" customWidth="1"/>
    <col min="13581" max="13581" width="11.28515625" style="382" customWidth="1"/>
    <col min="13582" max="13582" width="8" style="382" customWidth="1"/>
    <col min="13583" max="13583" width="16.85546875" style="382" customWidth="1"/>
    <col min="13584" max="13824" width="9.140625" style="382"/>
    <col min="13825" max="13825" width="5.5703125" style="382" customWidth="1"/>
    <col min="13826" max="13826" width="1.140625" style="382" customWidth="1"/>
    <col min="13827" max="13827" width="1" style="382" customWidth="1"/>
    <col min="13828" max="13828" width="42.5703125" style="382" customWidth="1"/>
    <col min="13829" max="13829" width="8.7109375" style="382" bestFit="1" customWidth="1"/>
    <col min="13830" max="13830" width="6.7109375" style="382" bestFit="1" customWidth="1"/>
    <col min="13831" max="13831" width="11.5703125" style="382" customWidth="1"/>
    <col min="13832" max="13832" width="10.28515625" style="382" customWidth="1"/>
    <col min="13833" max="13833" width="8.140625" style="382" bestFit="1" customWidth="1"/>
    <col min="13834" max="13834" width="11.140625" style="382" customWidth="1"/>
    <col min="13835" max="13835" width="8.5703125" style="382" bestFit="1" customWidth="1"/>
    <col min="13836" max="13836" width="13.28515625" style="382" customWidth="1"/>
    <col min="13837" max="13837" width="11.28515625" style="382" customWidth="1"/>
    <col min="13838" max="13838" width="8" style="382" customWidth="1"/>
    <col min="13839" max="13839" width="16.85546875" style="382" customWidth="1"/>
    <col min="13840" max="14080" width="9.140625" style="382"/>
    <col min="14081" max="14081" width="5.5703125" style="382" customWidth="1"/>
    <col min="14082" max="14082" width="1.140625" style="382" customWidth="1"/>
    <col min="14083" max="14083" width="1" style="382" customWidth="1"/>
    <col min="14084" max="14084" width="42.5703125" style="382" customWidth="1"/>
    <col min="14085" max="14085" width="8.7109375" style="382" bestFit="1" customWidth="1"/>
    <col min="14086" max="14086" width="6.7109375" style="382" bestFit="1" customWidth="1"/>
    <col min="14087" max="14087" width="11.5703125" style="382" customWidth="1"/>
    <col min="14088" max="14088" width="10.28515625" style="382" customWidth="1"/>
    <col min="14089" max="14089" width="8.140625" style="382" bestFit="1" customWidth="1"/>
    <col min="14090" max="14090" width="11.140625" style="382" customWidth="1"/>
    <col min="14091" max="14091" width="8.5703125" style="382" bestFit="1" customWidth="1"/>
    <col min="14092" max="14092" width="13.28515625" style="382" customWidth="1"/>
    <col min="14093" max="14093" width="11.28515625" style="382" customWidth="1"/>
    <col min="14094" max="14094" width="8" style="382" customWidth="1"/>
    <col min="14095" max="14095" width="16.85546875" style="382" customWidth="1"/>
    <col min="14096" max="14336" width="9.140625" style="382"/>
    <col min="14337" max="14337" width="5.5703125" style="382" customWidth="1"/>
    <col min="14338" max="14338" width="1.140625" style="382" customWidth="1"/>
    <col min="14339" max="14339" width="1" style="382" customWidth="1"/>
    <col min="14340" max="14340" width="42.5703125" style="382" customWidth="1"/>
    <col min="14341" max="14341" width="8.7109375" style="382" bestFit="1" customWidth="1"/>
    <col min="14342" max="14342" width="6.7109375" style="382" bestFit="1" customWidth="1"/>
    <col min="14343" max="14343" width="11.5703125" style="382" customWidth="1"/>
    <col min="14344" max="14344" width="10.28515625" style="382" customWidth="1"/>
    <col min="14345" max="14345" width="8.140625" style="382" bestFit="1" customWidth="1"/>
    <col min="14346" max="14346" width="11.140625" style="382" customWidth="1"/>
    <col min="14347" max="14347" width="8.5703125" style="382" bestFit="1" customWidth="1"/>
    <col min="14348" max="14348" width="13.28515625" style="382" customWidth="1"/>
    <col min="14349" max="14349" width="11.28515625" style="382" customWidth="1"/>
    <col min="14350" max="14350" width="8" style="382" customWidth="1"/>
    <col min="14351" max="14351" width="16.85546875" style="382" customWidth="1"/>
    <col min="14352" max="14592" width="9.140625" style="382"/>
    <col min="14593" max="14593" width="5.5703125" style="382" customWidth="1"/>
    <col min="14594" max="14594" width="1.140625" style="382" customWidth="1"/>
    <col min="14595" max="14595" width="1" style="382" customWidth="1"/>
    <col min="14596" max="14596" width="42.5703125" style="382" customWidth="1"/>
    <col min="14597" max="14597" width="8.7109375" style="382" bestFit="1" customWidth="1"/>
    <col min="14598" max="14598" width="6.7109375" style="382" bestFit="1" customWidth="1"/>
    <col min="14599" max="14599" width="11.5703125" style="382" customWidth="1"/>
    <col min="14600" max="14600" width="10.28515625" style="382" customWidth="1"/>
    <col min="14601" max="14601" width="8.140625" style="382" bestFit="1" customWidth="1"/>
    <col min="14602" max="14602" width="11.140625" style="382" customWidth="1"/>
    <col min="14603" max="14603" width="8.5703125" style="382" bestFit="1" customWidth="1"/>
    <col min="14604" max="14604" width="13.28515625" style="382" customWidth="1"/>
    <col min="14605" max="14605" width="11.28515625" style="382" customWidth="1"/>
    <col min="14606" max="14606" width="8" style="382" customWidth="1"/>
    <col min="14607" max="14607" width="16.85546875" style="382" customWidth="1"/>
    <col min="14608" max="14848" width="9.140625" style="382"/>
    <col min="14849" max="14849" width="5.5703125" style="382" customWidth="1"/>
    <col min="14850" max="14850" width="1.140625" style="382" customWidth="1"/>
    <col min="14851" max="14851" width="1" style="382" customWidth="1"/>
    <col min="14852" max="14852" width="42.5703125" style="382" customWidth="1"/>
    <col min="14853" max="14853" width="8.7109375" style="382" bestFit="1" customWidth="1"/>
    <col min="14854" max="14854" width="6.7109375" style="382" bestFit="1" customWidth="1"/>
    <col min="14855" max="14855" width="11.5703125" style="382" customWidth="1"/>
    <col min="14856" max="14856" width="10.28515625" style="382" customWidth="1"/>
    <col min="14857" max="14857" width="8.140625" style="382" bestFit="1" customWidth="1"/>
    <col min="14858" max="14858" width="11.140625" style="382" customWidth="1"/>
    <col min="14859" max="14859" width="8.5703125" style="382" bestFit="1" customWidth="1"/>
    <col min="14860" max="14860" width="13.28515625" style="382" customWidth="1"/>
    <col min="14861" max="14861" width="11.28515625" style="382" customWidth="1"/>
    <col min="14862" max="14862" width="8" style="382" customWidth="1"/>
    <col min="14863" max="14863" width="16.85546875" style="382" customWidth="1"/>
    <col min="14864" max="15104" width="9.140625" style="382"/>
    <col min="15105" max="15105" width="5.5703125" style="382" customWidth="1"/>
    <col min="15106" max="15106" width="1.140625" style="382" customWidth="1"/>
    <col min="15107" max="15107" width="1" style="382" customWidth="1"/>
    <col min="15108" max="15108" width="42.5703125" style="382" customWidth="1"/>
    <col min="15109" max="15109" width="8.7109375" style="382" bestFit="1" customWidth="1"/>
    <col min="15110" max="15110" width="6.7109375" style="382" bestFit="1" customWidth="1"/>
    <col min="15111" max="15111" width="11.5703125" style="382" customWidth="1"/>
    <col min="15112" max="15112" width="10.28515625" style="382" customWidth="1"/>
    <col min="15113" max="15113" width="8.140625" style="382" bestFit="1" customWidth="1"/>
    <col min="15114" max="15114" width="11.140625" style="382" customWidth="1"/>
    <col min="15115" max="15115" width="8.5703125" style="382" bestFit="1" customWidth="1"/>
    <col min="15116" max="15116" width="13.28515625" style="382" customWidth="1"/>
    <col min="15117" max="15117" width="11.28515625" style="382" customWidth="1"/>
    <col min="15118" max="15118" width="8" style="382" customWidth="1"/>
    <col min="15119" max="15119" width="16.85546875" style="382" customWidth="1"/>
    <col min="15120" max="15360" width="9.140625" style="382"/>
    <col min="15361" max="15361" width="5.5703125" style="382" customWidth="1"/>
    <col min="15362" max="15362" width="1.140625" style="382" customWidth="1"/>
    <col min="15363" max="15363" width="1" style="382" customWidth="1"/>
    <col min="15364" max="15364" width="42.5703125" style="382" customWidth="1"/>
    <col min="15365" max="15365" width="8.7109375" style="382" bestFit="1" customWidth="1"/>
    <col min="15366" max="15366" width="6.7109375" style="382" bestFit="1" customWidth="1"/>
    <col min="15367" max="15367" width="11.5703125" style="382" customWidth="1"/>
    <col min="15368" max="15368" width="10.28515625" style="382" customWidth="1"/>
    <col min="15369" max="15369" width="8.140625" style="382" bestFit="1" customWidth="1"/>
    <col min="15370" max="15370" width="11.140625" style="382" customWidth="1"/>
    <col min="15371" max="15371" width="8.5703125" style="382" bestFit="1" customWidth="1"/>
    <col min="15372" max="15372" width="13.28515625" style="382" customWidth="1"/>
    <col min="15373" max="15373" width="11.28515625" style="382" customWidth="1"/>
    <col min="15374" max="15374" width="8" style="382" customWidth="1"/>
    <col min="15375" max="15375" width="16.85546875" style="382" customWidth="1"/>
    <col min="15376" max="15616" width="9.140625" style="382"/>
    <col min="15617" max="15617" width="5.5703125" style="382" customWidth="1"/>
    <col min="15618" max="15618" width="1.140625" style="382" customWidth="1"/>
    <col min="15619" max="15619" width="1" style="382" customWidth="1"/>
    <col min="15620" max="15620" width="42.5703125" style="382" customWidth="1"/>
    <col min="15621" max="15621" width="8.7109375" style="382" bestFit="1" customWidth="1"/>
    <col min="15622" max="15622" width="6.7109375" style="382" bestFit="1" customWidth="1"/>
    <col min="15623" max="15623" width="11.5703125" style="382" customWidth="1"/>
    <col min="15624" max="15624" width="10.28515625" style="382" customWidth="1"/>
    <col min="15625" max="15625" width="8.140625" style="382" bestFit="1" customWidth="1"/>
    <col min="15626" max="15626" width="11.140625" style="382" customWidth="1"/>
    <col min="15627" max="15627" width="8.5703125" style="382" bestFit="1" customWidth="1"/>
    <col min="15628" max="15628" width="13.28515625" style="382" customWidth="1"/>
    <col min="15629" max="15629" width="11.28515625" style="382" customWidth="1"/>
    <col min="15630" max="15630" width="8" style="382" customWidth="1"/>
    <col min="15631" max="15631" width="16.85546875" style="382" customWidth="1"/>
    <col min="15632" max="15872" width="9.140625" style="382"/>
    <col min="15873" max="15873" width="5.5703125" style="382" customWidth="1"/>
    <col min="15874" max="15874" width="1.140625" style="382" customWidth="1"/>
    <col min="15875" max="15875" width="1" style="382" customWidth="1"/>
    <col min="15876" max="15876" width="42.5703125" style="382" customWidth="1"/>
    <col min="15877" max="15877" width="8.7109375" style="382" bestFit="1" customWidth="1"/>
    <col min="15878" max="15878" width="6.7109375" style="382" bestFit="1" customWidth="1"/>
    <col min="15879" max="15879" width="11.5703125" style="382" customWidth="1"/>
    <col min="15880" max="15880" width="10.28515625" style="382" customWidth="1"/>
    <col min="15881" max="15881" width="8.140625" style="382" bestFit="1" customWidth="1"/>
    <col min="15882" max="15882" width="11.140625" style="382" customWidth="1"/>
    <col min="15883" max="15883" width="8.5703125" style="382" bestFit="1" customWidth="1"/>
    <col min="15884" max="15884" width="13.28515625" style="382" customWidth="1"/>
    <col min="15885" max="15885" width="11.28515625" style="382" customWidth="1"/>
    <col min="15886" max="15886" width="8" style="382" customWidth="1"/>
    <col min="15887" max="15887" width="16.85546875" style="382" customWidth="1"/>
    <col min="15888" max="16128" width="9.140625" style="382"/>
    <col min="16129" max="16129" width="5.5703125" style="382" customWidth="1"/>
    <col min="16130" max="16130" width="1.140625" style="382" customWidth="1"/>
    <col min="16131" max="16131" width="1" style="382" customWidth="1"/>
    <col min="16132" max="16132" width="42.5703125" style="382" customWidth="1"/>
    <col min="16133" max="16133" width="8.7109375" style="382" bestFit="1" customWidth="1"/>
    <col min="16134" max="16134" width="6.7109375" style="382" bestFit="1" customWidth="1"/>
    <col min="16135" max="16135" width="11.5703125" style="382" customWidth="1"/>
    <col min="16136" max="16136" width="10.28515625" style="382" customWidth="1"/>
    <col min="16137" max="16137" width="8.140625" style="382" bestFit="1" customWidth="1"/>
    <col min="16138" max="16138" width="11.140625" style="382" customWidth="1"/>
    <col min="16139" max="16139" width="8.5703125" style="382" bestFit="1" customWidth="1"/>
    <col min="16140" max="16140" width="13.28515625" style="382" customWidth="1"/>
    <col min="16141" max="16141" width="11.28515625" style="382" customWidth="1"/>
    <col min="16142" max="16142" width="8" style="382" customWidth="1"/>
    <col min="16143" max="16143" width="16.85546875" style="382" customWidth="1"/>
    <col min="16144" max="16384" width="9.140625" style="382"/>
  </cols>
  <sheetData>
    <row r="1" spans="1:16" ht="4.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1"/>
      <c r="N1" s="381"/>
      <c r="O1" s="381"/>
      <c r="P1" s="172"/>
    </row>
    <row r="2" spans="1:16" ht="11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3"/>
      <c r="N2" s="384" t="s">
        <v>655</v>
      </c>
      <c r="O2" s="384"/>
      <c r="P2" s="172"/>
    </row>
    <row r="3" spans="1:16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N3" s="384" t="s">
        <v>656</v>
      </c>
      <c r="O3" s="384"/>
      <c r="P3" s="172"/>
    </row>
    <row r="4" spans="1:16" ht="6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1:16">
      <c r="A5" s="676"/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</row>
    <row r="6" spans="1:16" ht="9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</row>
    <row r="7" spans="1:16">
      <c r="A7" s="677" t="s">
        <v>657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</row>
    <row r="8" spans="1:16">
      <c r="A8" s="385"/>
      <c r="B8" s="385"/>
      <c r="C8" s="385"/>
      <c r="D8" s="385" t="s">
        <v>658</v>
      </c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</row>
    <row r="9" spans="1:16">
      <c r="A9" s="678" t="s">
        <v>659</v>
      </c>
      <c r="B9" s="679" t="s">
        <v>660</v>
      </c>
      <c r="C9" s="680"/>
      <c r="D9" s="681"/>
      <c r="E9" s="685" t="s">
        <v>661</v>
      </c>
      <c r="F9" s="685"/>
      <c r="G9" s="685"/>
      <c r="H9" s="685"/>
      <c r="I9" s="685"/>
      <c r="J9" s="685"/>
      <c r="K9" s="685"/>
      <c r="L9" s="685"/>
      <c r="M9" s="685"/>
      <c r="N9" s="685"/>
      <c r="O9" s="596" t="s">
        <v>662</v>
      </c>
    </row>
    <row r="10" spans="1:16" ht="51.75" customHeight="1">
      <c r="A10" s="678"/>
      <c r="B10" s="682"/>
      <c r="C10" s="683"/>
      <c r="D10" s="684"/>
      <c r="E10" s="386" t="s">
        <v>663</v>
      </c>
      <c r="F10" s="232" t="s">
        <v>664</v>
      </c>
      <c r="G10" s="217" t="s">
        <v>665</v>
      </c>
      <c r="H10" s="232" t="s">
        <v>666</v>
      </c>
      <c r="I10" s="217" t="s">
        <v>667</v>
      </c>
      <c r="J10" s="217" t="s">
        <v>668</v>
      </c>
      <c r="K10" s="217" t="s">
        <v>669</v>
      </c>
      <c r="L10" s="217" t="s">
        <v>670</v>
      </c>
      <c r="M10" s="232" t="s">
        <v>671</v>
      </c>
      <c r="N10" s="217" t="s">
        <v>672</v>
      </c>
      <c r="O10" s="596"/>
    </row>
    <row r="11" spans="1:16">
      <c r="A11" s="387">
        <v>1</v>
      </c>
      <c r="B11" s="686">
        <v>2</v>
      </c>
      <c r="C11" s="686"/>
      <c r="D11" s="687"/>
      <c r="E11" s="387">
        <v>3</v>
      </c>
      <c r="F11" s="387">
        <v>4</v>
      </c>
      <c r="G11" s="387">
        <v>5</v>
      </c>
      <c r="H11" s="387">
        <v>6</v>
      </c>
      <c r="I11" s="387">
        <v>7</v>
      </c>
      <c r="J11" s="387">
        <v>8</v>
      </c>
      <c r="K11" s="387">
        <v>9</v>
      </c>
      <c r="L11" s="387">
        <v>10</v>
      </c>
      <c r="M11" s="387">
        <v>11</v>
      </c>
      <c r="N11" s="387">
        <v>12</v>
      </c>
      <c r="O11" s="387">
        <v>13</v>
      </c>
    </row>
    <row r="12" spans="1:16">
      <c r="A12" s="388" t="s">
        <v>238</v>
      </c>
      <c r="B12" s="389" t="s">
        <v>167</v>
      </c>
      <c r="C12" s="390"/>
      <c r="D12" s="390"/>
      <c r="E12" s="391"/>
      <c r="F12" s="391"/>
      <c r="G12" s="391"/>
      <c r="H12" s="391"/>
      <c r="I12" s="391"/>
      <c r="J12" s="391"/>
      <c r="K12" s="391"/>
      <c r="L12" s="391"/>
      <c r="M12" s="392">
        <f>M13+M14+M15+M16+M17+M18+M19+M20+M21+M22+M23+M24+M25+M26</f>
        <v>509706.68999999994</v>
      </c>
      <c r="N12" s="391"/>
      <c r="O12" s="393">
        <f>M12</f>
        <v>509706.68999999994</v>
      </c>
    </row>
    <row r="13" spans="1:16" ht="14.25" customHeight="1">
      <c r="A13" s="394" t="s">
        <v>399</v>
      </c>
      <c r="B13" s="259"/>
      <c r="C13" s="395" t="s">
        <v>304</v>
      </c>
      <c r="D13" s="396"/>
      <c r="E13" s="391"/>
      <c r="F13" s="391"/>
      <c r="G13" s="391"/>
      <c r="H13" s="391"/>
      <c r="I13" s="391"/>
      <c r="J13" s="391"/>
      <c r="K13" s="391"/>
      <c r="L13" s="391"/>
      <c r="M13" s="392">
        <v>404772.11</v>
      </c>
      <c r="N13" s="391"/>
      <c r="O13" s="393">
        <f t="shared" ref="O13:O41" si="0">M13</f>
        <v>404772.11</v>
      </c>
    </row>
    <row r="14" spans="1:16">
      <c r="A14" s="397" t="s">
        <v>401</v>
      </c>
      <c r="B14" s="398"/>
      <c r="C14" s="399" t="s">
        <v>170</v>
      </c>
      <c r="D14" s="400"/>
      <c r="E14" s="391"/>
      <c r="F14" s="391"/>
      <c r="G14" s="391"/>
      <c r="H14" s="391"/>
      <c r="I14" s="391"/>
      <c r="J14" s="391"/>
      <c r="K14" s="391"/>
      <c r="L14" s="391"/>
      <c r="M14" s="392">
        <v>15032.29</v>
      </c>
      <c r="N14" s="391"/>
      <c r="O14" s="393">
        <f t="shared" si="0"/>
        <v>15032.29</v>
      </c>
    </row>
    <row r="15" spans="1:16">
      <c r="A15" s="401" t="s">
        <v>403</v>
      </c>
      <c r="B15" s="402"/>
      <c r="C15" s="403" t="s">
        <v>305</v>
      </c>
      <c r="D15" s="396"/>
      <c r="E15" s="391"/>
      <c r="F15" s="391"/>
      <c r="G15" s="391"/>
      <c r="H15" s="391"/>
      <c r="I15" s="391"/>
      <c r="J15" s="391"/>
      <c r="K15" s="391"/>
      <c r="L15" s="391"/>
      <c r="M15" s="392">
        <v>35518.559999999998</v>
      </c>
      <c r="N15" s="391"/>
      <c r="O15" s="393">
        <f t="shared" si="0"/>
        <v>35518.559999999998</v>
      </c>
    </row>
    <row r="16" spans="1:16">
      <c r="A16" s="404" t="s">
        <v>405</v>
      </c>
      <c r="B16" s="402"/>
      <c r="C16" s="403" t="s">
        <v>174</v>
      </c>
      <c r="D16" s="405"/>
      <c r="E16" s="391"/>
      <c r="F16" s="391"/>
      <c r="G16" s="391"/>
      <c r="H16" s="391"/>
      <c r="I16" s="391"/>
      <c r="J16" s="391"/>
      <c r="K16" s="391"/>
      <c r="L16" s="391"/>
      <c r="M16" s="392">
        <v>414.26</v>
      </c>
      <c r="N16" s="391"/>
      <c r="O16" s="393">
        <f t="shared" si="0"/>
        <v>414.26</v>
      </c>
    </row>
    <row r="17" spans="1:15">
      <c r="A17" s="404" t="s">
        <v>407</v>
      </c>
      <c r="B17" s="402"/>
      <c r="C17" s="403" t="s">
        <v>176</v>
      </c>
      <c r="D17" s="405"/>
      <c r="E17" s="391"/>
      <c r="F17" s="391"/>
      <c r="G17" s="391"/>
      <c r="H17" s="391"/>
      <c r="I17" s="391"/>
      <c r="J17" s="391"/>
      <c r="K17" s="391"/>
      <c r="L17" s="391"/>
      <c r="M17" s="406">
        <v>18206.849999999999</v>
      </c>
      <c r="N17" s="391"/>
      <c r="O17" s="393">
        <f t="shared" si="0"/>
        <v>18206.849999999999</v>
      </c>
    </row>
    <row r="18" spans="1:15">
      <c r="A18" s="404" t="s">
        <v>409</v>
      </c>
      <c r="B18" s="402"/>
      <c r="C18" s="403" t="s">
        <v>179</v>
      </c>
      <c r="D18" s="405"/>
      <c r="E18" s="391"/>
      <c r="F18" s="391"/>
      <c r="G18" s="391"/>
      <c r="H18" s="391"/>
      <c r="I18" s="391"/>
      <c r="J18" s="391"/>
      <c r="K18" s="391"/>
      <c r="L18" s="391"/>
      <c r="M18" s="392">
        <v>1512</v>
      </c>
      <c r="N18" s="391"/>
      <c r="O18" s="393">
        <f t="shared" si="0"/>
        <v>1512</v>
      </c>
    </row>
    <row r="19" spans="1:15">
      <c r="A19" s="404" t="s">
        <v>411</v>
      </c>
      <c r="B19" s="402"/>
      <c r="C19" s="403" t="s">
        <v>309</v>
      </c>
      <c r="D19" s="405"/>
      <c r="E19" s="391"/>
      <c r="F19" s="391"/>
      <c r="G19" s="391"/>
      <c r="H19" s="391"/>
      <c r="I19" s="391"/>
      <c r="J19" s="391"/>
      <c r="K19" s="391"/>
      <c r="L19" s="391"/>
      <c r="M19" s="392"/>
      <c r="N19" s="391"/>
      <c r="O19" s="393">
        <f t="shared" si="0"/>
        <v>0</v>
      </c>
    </row>
    <row r="20" spans="1:15">
      <c r="A20" s="404" t="s">
        <v>548</v>
      </c>
      <c r="B20" s="402"/>
      <c r="C20" s="403" t="s">
        <v>673</v>
      </c>
      <c r="D20" s="407"/>
      <c r="E20" s="391"/>
      <c r="F20" s="391"/>
      <c r="G20" s="391"/>
      <c r="H20" s="391"/>
      <c r="I20" s="391"/>
      <c r="J20" s="391"/>
      <c r="K20" s="391"/>
      <c r="L20" s="391"/>
      <c r="M20" s="392"/>
      <c r="N20" s="391"/>
      <c r="O20" s="393">
        <f t="shared" si="0"/>
        <v>0</v>
      </c>
    </row>
    <row r="21" spans="1:15">
      <c r="A21" s="408" t="s">
        <v>674</v>
      </c>
      <c r="B21" s="402"/>
      <c r="C21" s="688" t="s">
        <v>675</v>
      </c>
      <c r="D21" s="689"/>
      <c r="E21" s="391"/>
      <c r="F21" s="391"/>
      <c r="G21" s="391"/>
      <c r="H21" s="391"/>
      <c r="I21" s="391"/>
      <c r="J21" s="391"/>
      <c r="K21" s="391"/>
      <c r="L21" s="391"/>
      <c r="M21" s="392">
        <v>29463.27</v>
      </c>
      <c r="N21" s="391"/>
      <c r="O21" s="393">
        <f t="shared" si="0"/>
        <v>29463.27</v>
      </c>
    </row>
    <row r="22" spans="1:15">
      <c r="A22" s="397" t="s">
        <v>676</v>
      </c>
      <c r="B22" s="402"/>
      <c r="C22" s="403" t="s">
        <v>313</v>
      </c>
      <c r="D22" s="409"/>
      <c r="E22" s="391"/>
      <c r="F22" s="391"/>
      <c r="G22" s="391"/>
      <c r="H22" s="391"/>
      <c r="I22" s="391"/>
      <c r="J22" s="391"/>
      <c r="K22" s="391"/>
      <c r="L22" s="391"/>
      <c r="M22" s="392"/>
      <c r="N22" s="391"/>
      <c r="O22" s="393">
        <f t="shared" si="0"/>
        <v>0</v>
      </c>
    </row>
    <row r="23" spans="1:15">
      <c r="A23" s="404" t="s">
        <v>677</v>
      </c>
      <c r="B23" s="402"/>
      <c r="C23" s="403" t="s">
        <v>315</v>
      </c>
      <c r="D23" s="409"/>
      <c r="E23" s="391"/>
      <c r="F23" s="391"/>
      <c r="G23" s="391"/>
      <c r="H23" s="391"/>
      <c r="I23" s="391"/>
      <c r="J23" s="391"/>
      <c r="K23" s="391"/>
      <c r="L23" s="391"/>
      <c r="M23" s="392"/>
      <c r="N23" s="391"/>
      <c r="O23" s="393">
        <f t="shared" si="0"/>
        <v>0</v>
      </c>
    </row>
    <row r="24" spans="1:15">
      <c r="A24" s="404" t="s">
        <v>678</v>
      </c>
      <c r="B24" s="402"/>
      <c r="C24" s="403" t="s">
        <v>679</v>
      </c>
      <c r="D24" s="409"/>
      <c r="E24" s="391"/>
      <c r="F24" s="391"/>
      <c r="G24" s="391"/>
      <c r="H24" s="391"/>
      <c r="I24" s="391"/>
      <c r="J24" s="391"/>
      <c r="K24" s="391"/>
      <c r="L24" s="391"/>
      <c r="M24" s="392"/>
      <c r="N24" s="391"/>
      <c r="O24" s="393">
        <f t="shared" si="0"/>
        <v>0</v>
      </c>
    </row>
    <row r="25" spans="1:15">
      <c r="A25" s="404" t="s">
        <v>680</v>
      </c>
      <c r="B25" s="402"/>
      <c r="C25" s="403" t="s">
        <v>681</v>
      </c>
      <c r="D25" s="409"/>
      <c r="E25" s="391"/>
      <c r="F25" s="391"/>
      <c r="G25" s="391"/>
      <c r="H25" s="391"/>
      <c r="I25" s="391"/>
      <c r="J25" s="391"/>
      <c r="K25" s="391"/>
      <c r="L25" s="391"/>
      <c r="M25" s="392">
        <v>4787.3500000000004</v>
      </c>
      <c r="N25" s="391"/>
      <c r="O25" s="393">
        <f t="shared" si="0"/>
        <v>4787.3500000000004</v>
      </c>
    </row>
    <row r="26" spans="1:15">
      <c r="A26" s="404" t="s">
        <v>682</v>
      </c>
      <c r="B26" s="402"/>
      <c r="C26" s="403" t="s">
        <v>201</v>
      </c>
      <c r="D26" s="409" t="s">
        <v>683</v>
      </c>
      <c r="E26" s="391"/>
      <c r="F26" s="391"/>
      <c r="G26" s="391"/>
      <c r="H26" s="391"/>
      <c r="I26" s="391"/>
      <c r="J26" s="391"/>
      <c r="K26" s="391"/>
      <c r="L26" s="391"/>
      <c r="M26" s="392"/>
      <c r="N26" s="391"/>
      <c r="O26" s="393">
        <f t="shared" si="0"/>
        <v>0</v>
      </c>
    </row>
    <row r="27" spans="1:15" ht="28.5" customHeight="1">
      <c r="A27" s="410" t="s">
        <v>240</v>
      </c>
      <c r="B27" s="690" t="s">
        <v>213</v>
      </c>
      <c r="C27" s="691"/>
      <c r="D27" s="692"/>
      <c r="E27" s="391"/>
      <c r="F27" s="391"/>
      <c r="G27" s="391"/>
      <c r="H27" s="391"/>
      <c r="I27" s="391"/>
      <c r="J27" s="391"/>
      <c r="K27" s="391"/>
      <c r="L27" s="391"/>
      <c r="M27" s="392"/>
      <c r="N27" s="391"/>
      <c r="O27" s="393">
        <f t="shared" si="0"/>
        <v>0</v>
      </c>
    </row>
    <row r="28" spans="1:15">
      <c r="A28" s="388" t="s">
        <v>243</v>
      </c>
      <c r="B28" s="693" t="s">
        <v>278</v>
      </c>
      <c r="C28" s="694"/>
      <c r="D28" s="695"/>
      <c r="E28" s="391"/>
      <c r="F28" s="391"/>
      <c r="G28" s="391"/>
      <c r="H28" s="391"/>
      <c r="I28" s="391"/>
      <c r="J28" s="391"/>
      <c r="K28" s="391"/>
      <c r="L28" s="391"/>
      <c r="M28" s="392"/>
      <c r="N28" s="391"/>
      <c r="O28" s="393">
        <f t="shared" si="0"/>
        <v>0</v>
      </c>
    </row>
    <row r="29" spans="1:15">
      <c r="A29" s="411" t="s">
        <v>367</v>
      </c>
      <c r="B29" s="412"/>
      <c r="C29" s="413" t="s">
        <v>684</v>
      </c>
      <c r="D29" s="282"/>
      <c r="E29" s="391"/>
      <c r="F29" s="391"/>
      <c r="G29" s="391"/>
      <c r="H29" s="391"/>
      <c r="I29" s="391"/>
      <c r="J29" s="391"/>
      <c r="K29" s="391"/>
      <c r="L29" s="391"/>
      <c r="M29" s="392">
        <f>M30+M31+M32+M33+M34+M35+M36+M37+M38+M39+M40+M41</f>
        <v>511136.1</v>
      </c>
      <c r="N29" s="391"/>
      <c r="O29" s="393">
        <f t="shared" si="0"/>
        <v>511136.1</v>
      </c>
    </row>
    <row r="30" spans="1:15">
      <c r="A30" s="414" t="s">
        <v>685</v>
      </c>
      <c r="B30" s="259"/>
      <c r="C30" s="260"/>
      <c r="D30" s="415" t="s">
        <v>304</v>
      </c>
      <c r="E30" s="391"/>
      <c r="F30" s="391"/>
      <c r="G30" s="391"/>
      <c r="H30" s="391"/>
      <c r="I30" s="391"/>
      <c r="J30" s="391"/>
      <c r="K30" s="391"/>
      <c r="L30" s="391"/>
      <c r="M30" s="392">
        <v>411987.61</v>
      </c>
      <c r="N30" s="391"/>
      <c r="O30" s="393">
        <f t="shared" si="0"/>
        <v>411987.61</v>
      </c>
    </row>
    <row r="31" spans="1:15">
      <c r="A31" s="416" t="s">
        <v>686</v>
      </c>
      <c r="B31" s="402"/>
      <c r="C31" s="417"/>
      <c r="D31" s="415" t="s">
        <v>305</v>
      </c>
      <c r="E31" s="391"/>
      <c r="F31" s="391"/>
      <c r="G31" s="391"/>
      <c r="H31" s="391"/>
      <c r="I31" s="391"/>
      <c r="J31" s="391"/>
      <c r="K31" s="391"/>
      <c r="L31" s="391"/>
      <c r="M31" s="392">
        <v>33768</v>
      </c>
      <c r="N31" s="391"/>
      <c r="O31" s="393">
        <f t="shared" si="0"/>
        <v>33768</v>
      </c>
    </row>
    <row r="32" spans="1:15">
      <c r="A32" s="416" t="s">
        <v>687</v>
      </c>
      <c r="B32" s="402"/>
      <c r="C32" s="417"/>
      <c r="D32" s="415" t="s">
        <v>306</v>
      </c>
      <c r="E32" s="391"/>
      <c r="F32" s="391"/>
      <c r="G32" s="391"/>
      <c r="H32" s="391"/>
      <c r="I32" s="391"/>
      <c r="J32" s="391"/>
      <c r="K32" s="391"/>
      <c r="L32" s="391"/>
      <c r="M32" s="392">
        <v>414.26</v>
      </c>
      <c r="N32" s="391"/>
      <c r="O32" s="393">
        <f t="shared" si="0"/>
        <v>414.26</v>
      </c>
    </row>
    <row r="33" spans="1:15">
      <c r="A33" s="416" t="s">
        <v>688</v>
      </c>
      <c r="B33" s="402"/>
      <c r="C33" s="417"/>
      <c r="D33" s="415" t="s">
        <v>307</v>
      </c>
      <c r="E33" s="391"/>
      <c r="F33" s="391"/>
      <c r="G33" s="391"/>
      <c r="H33" s="391"/>
      <c r="I33" s="391"/>
      <c r="J33" s="391"/>
      <c r="K33" s="391"/>
      <c r="L33" s="391"/>
      <c r="M33" s="392">
        <v>18528.98</v>
      </c>
      <c r="N33" s="391"/>
      <c r="O33" s="393">
        <f t="shared" si="0"/>
        <v>18528.98</v>
      </c>
    </row>
    <row r="34" spans="1:15">
      <c r="A34" s="416" t="s">
        <v>689</v>
      </c>
      <c r="B34" s="402"/>
      <c r="C34" s="417"/>
      <c r="D34" s="415" t="s">
        <v>308</v>
      </c>
      <c r="E34" s="391"/>
      <c r="F34" s="391"/>
      <c r="G34" s="391"/>
      <c r="H34" s="391"/>
      <c r="I34" s="391"/>
      <c r="J34" s="391"/>
      <c r="K34" s="391"/>
      <c r="L34" s="391"/>
      <c r="M34" s="392">
        <v>1512</v>
      </c>
      <c r="N34" s="391"/>
      <c r="O34" s="393">
        <f t="shared" si="0"/>
        <v>1512</v>
      </c>
    </row>
    <row r="35" spans="1:15">
      <c r="A35" s="416" t="s">
        <v>690</v>
      </c>
      <c r="B35" s="402"/>
      <c r="C35" s="417"/>
      <c r="D35" s="415" t="s">
        <v>309</v>
      </c>
      <c r="E35" s="391"/>
      <c r="F35" s="391"/>
      <c r="G35" s="391"/>
      <c r="H35" s="391"/>
      <c r="I35" s="391"/>
      <c r="J35" s="391"/>
      <c r="K35" s="391"/>
      <c r="L35" s="391"/>
      <c r="M35" s="392"/>
      <c r="N35" s="391"/>
      <c r="O35" s="393">
        <f t="shared" si="0"/>
        <v>0</v>
      </c>
    </row>
    <row r="36" spans="1:15">
      <c r="A36" s="416" t="s">
        <v>691</v>
      </c>
      <c r="B36" s="402"/>
      <c r="C36" s="417"/>
      <c r="D36" s="415" t="s">
        <v>311</v>
      </c>
      <c r="E36" s="391"/>
      <c r="F36" s="391"/>
      <c r="G36" s="391"/>
      <c r="H36" s="391"/>
      <c r="I36" s="391"/>
      <c r="J36" s="391"/>
      <c r="K36" s="391"/>
      <c r="L36" s="391"/>
      <c r="M36" s="392">
        <v>37793.4</v>
      </c>
      <c r="N36" s="391"/>
      <c r="O36" s="393">
        <f t="shared" si="0"/>
        <v>37793.4</v>
      </c>
    </row>
    <row r="37" spans="1:15">
      <c r="A37" s="416" t="s">
        <v>692</v>
      </c>
      <c r="B37" s="402"/>
      <c r="C37" s="417"/>
      <c r="D37" s="415" t="s">
        <v>313</v>
      </c>
      <c r="E37" s="391"/>
      <c r="F37" s="391"/>
      <c r="G37" s="391"/>
      <c r="H37" s="391"/>
      <c r="I37" s="391"/>
      <c r="J37" s="391"/>
      <c r="K37" s="391"/>
      <c r="L37" s="391"/>
      <c r="M37" s="392"/>
      <c r="N37" s="391"/>
      <c r="O37" s="393">
        <f t="shared" si="0"/>
        <v>0</v>
      </c>
    </row>
    <row r="38" spans="1:15">
      <c r="A38" s="416" t="s">
        <v>693</v>
      </c>
      <c r="B38" s="402"/>
      <c r="C38" s="417"/>
      <c r="D38" s="415" t="s">
        <v>315</v>
      </c>
      <c r="E38" s="391"/>
      <c r="F38" s="391"/>
      <c r="G38" s="391"/>
      <c r="H38" s="391"/>
      <c r="I38" s="391"/>
      <c r="J38" s="391"/>
      <c r="K38" s="391"/>
      <c r="L38" s="391"/>
      <c r="M38" s="392"/>
      <c r="N38" s="391"/>
      <c r="O38" s="393">
        <f t="shared" si="0"/>
        <v>0</v>
      </c>
    </row>
    <row r="39" spans="1:15">
      <c r="A39" s="418" t="s">
        <v>694</v>
      </c>
      <c r="B39" s="402"/>
      <c r="C39" s="417"/>
      <c r="D39" s="415" t="s">
        <v>317</v>
      </c>
      <c r="E39" s="391"/>
      <c r="F39" s="391"/>
      <c r="G39" s="391"/>
      <c r="H39" s="391"/>
      <c r="I39" s="391"/>
      <c r="J39" s="391"/>
      <c r="K39" s="391"/>
      <c r="L39" s="391"/>
      <c r="M39" s="392">
        <v>7131.85</v>
      </c>
      <c r="N39" s="391"/>
      <c r="O39" s="393">
        <f t="shared" si="0"/>
        <v>7131.85</v>
      </c>
    </row>
    <row r="40" spans="1:15">
      <c r="A40" s="397" t="s">
        <v>695</v>
      </c>
      <c r="B40" s="402"/>
      <c r="C40" s="417"/>
      <c r="D40" s="415" t="s">
        <v>319</v>
      </c>
      <c r="E40" s="391"/>
      <c r="F40" s="391"/>
      <c r="G40" s="391"/>
      <c r="H40" s="391"/>
      <c r="I40" s="391"/>
      <c r="J40" s="391"/>
      <c r="K40" s="391"/>
      <c r="L40" s="391"/>
      <c r="M40" s="392"/>
      <c r="N40" s="391"/>
      <c r="O40" s="393">
        <f t="shared" si="0"/>
        <v>0</v>
      </c>
    </row>
    <row r="41" spans="1:15">
      <c r="A41" s="397" t="s">
        <v>696</v>
      </c>
      <c r="B41" s="402"/>
      <c r="C41" s="417"/>
      <c r="D41" s="415" t="s">
        <v>321</v>
      </c>
      <c r="E41" s="391"/>
      <c r="F41" s="391"/>
      <c r="G41" s="391"/>
      <c r="H41" s="391"/>
      <c r="I41" s="391"/>
      <c r="J41" s="391"/>
      <c r="K41" s="391"/>
      <c r="L41" s="391"/>
      <c r="M41" s="392"/>
      <c r="N41" s="391"/>
      <c r="O41" s="393">
        <f t="shared" si="0"/>
        <v>0</v>
      </c>
    </row>
    <row r="42" spans="1:15">
      <c r="A42" s="696" t="s">
        <v>552</v>
      </c>
      <c r="B42" s="696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</row>
  </sheetData>
  <mergeCells count="11">
    <mergeCell ref="B11:D11"/>
    <mergeCell ref="C21:D21"/>
    <mergeCell ref="B27:D27"/>
    <mergeCell ref="B28:D28"/>
    <mergeCell ref="A42:O42"/>
    <mergeCell ref="A5:O5"/>
    <mergeCell ref="A7:O7"/>
    <mergeCell ref="A9:A10"/>
    <mergeCell ref="B9:D10"/>
    <mergeCell ref="E9:N9"/>
    <mergeCell ref="O9:O10"/>
  </mergeCells>
  <printOptions horizontalCentered="1"/>
  <pageMargins left="0.39370078740157483" right="0.39370078740157483" top="0.39370078740157483" bottom="0.78740157480314965" header="0.51181102362204722" footer="0.51181102362204722"/>
  <pageSetup paperSize="9" scale="8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zoomScaleNormal="100" zoomScaleSheetLayoutView="100" workbookViewId="0">
      <selection activeCell="H24" sqref="H24"/>
    </sheetView>
  </sheetViews>
  <sheetFormatPr defaultRowHeight="12.75"/>
  <cols>
    <col min="1" max="1" width="8" style="90" customWidth="1"/>
    <col min="2" max="2" width="1.5703125" style="90" hidden="1" customWidth="1"/>
    <col min="3" max="3" width="30.140625" style="90" customWidth="1"/>
    <col min="4" max="4" width="18.28515625" style="90" customWidth="1"/>
    <col min="5" max="5" width="0" style="90" hidden="1" customWidth="1"/>
    <col min="6" max="6" width="11.7109375" style="90" customWidth="1"/>
    <col min="7" max="7" width="13.140625" style="90" customWidth="1"/>
    <col min="8" max="8" width="14.7109375" style="90" customWidth="1"/>
    <col min="9" max="9" width="15.85546875" style="90" customWidth="1"/>
    <col min="10" max="256" width="9.140625" style="90"/>
    <col min="257" max="257" width="8" style="90" customWidth="1"/>
    <col min="258" max="258" width="0" style="90" hidden="1" customWidth="1"/>
    <col min="259" max="259" width="30.140625" style="90" customWidth="1"/>
    <col min="260" max="260" width="18.28515625" style="90" customWidth="1"/>
    <col min="261" max="261" width="0" style="90" hidden="1" customWidth="1"/>
    <col min="262" max="262" width="11.7109375" style="90" customWidth="1"/>
    <col min="263" max="263" width="13.140625" style="90" customWidth="1"/>
    <col min="264" max="264" width="14.7109375" style="90" customWidth="1"/>
    <col min="265" max="265" width="15.85546875" style="90" customWidth="1"/>
    <col min="266" max="512" width="9.140625" style="90"/>
    <col min="513" max="513" width="8" style="90" customWidth="1"/>
    <col min="514" max="514" width="0" style="90" hidden="1" customWidth="1"/>
    <col min="515" max="515" width="30.140625" style="90" customWidth="1"/>
    <col min="516" max="516" width="18.28515625" style="90" customWidth="1"/>
    <col min="517" max="517" width="0" style="90" hidden="1" customWidth="1"/>
    <col min="518" max="518" width="11.7109375" style="90" customWidth="1"/>
    <col min="519" max="519" width="13.140625" style="90" customWidth="1"/>
    <col min="520" max="520" width="14.7109375" style="90" customWidth="1"/>
    <col min="521" max="521" width="15.85546875" style="90" customWidth="1"/>
    <col min="522" max="768" width="9.140625" style="90"/>
    <col min="769" max="769" width="8" style="90" customWidth="1"/>
    <col min="770" max="770" width="0" style="90" hidden="1" customWidth="1"/>
    <col min="771" max="771" width="30.140625" style="90" customWidth="1"/>
    <col min="772" max="772" width="18.28515625" style="90" customWidth="1"/>
    <col min="773" max="773" width="0" style="90" hidden="1" customWidth="1"/>
    <col min="774" max="774" width="11.7109375" style="90" customWidth="1"/>
    <col min="775" max="775" width="13.140625" style="90" customWidth="1"/>
    <col min="776" max="776" width="14.7109375" style="90" customWidth="1"/>
    <col min="777" max="777" width="15.85546875" style="90" customWidth="1"/>
    <col min="778" max="1024" width="9.140625" style="90"/>
    <col min="1025" max="1025" width="8" style="90" customWidth="1"/>
    <col min="1026" max="1026" width="0" style="90" hidden="1" customWidth="1"/>
    <col min="1027" max="1027" width="30.140625" style="90" customWidth="1"/>
    <col min="1028" max="1028" width="18.28515625" style="90" customWidth="1"/>
    <col min="1029" max="1029" width="0" style="90" hidden="1" customWidth="1"/>
    <col min="1030" max="1030" width="11.7109375" style="90" customWidth="1"/>
    <col min="1031" max="1031" width="13.140625" style="90" customWidth="1"/>
    <col min="1032" max="1032" width="14.7109375" style="90" customWidth="1"/>
    <col min="1033" max="1033" width="15.85546875" style="90" customWidth="1"/>
    <col min="1034" max="1280" width="9.140625" style="90"/>
    <col min="1281" max="1281" width="8" style="90" customWidth="1"/>
    <col min="1282" max="1282" width="0" style="90" hidden="1" customWidth="1"/>
    <col min="1283" max="1283" width="30.140625" style="90" customWidth="1"/>
    <col min="1284" max="1284" width="18.28515625" style="90" customWidth="1"/>
    <col min="1285" max="1285" width="0" style="90" hidden="1" customWidth="1"/>
    <col min="1286" max="1286" width="11.7109375" style="90" customWidth="1"/>
    <col min="1287" max="1287" width="13.140625" style="90" customWidth="1"/>
    <col min="1288" max="1288" width="14.7109375" style="90" customWidth="1"/>
    <col min="1289" max="1289" width="15.85546875" style="90" customWidth="1"/>
    <col min="1290" max="1536" width="9.140625" style="90"/>
    <col min="1537" max="1537" width="8" style="90" customWidth="1"/>
    <col min="1538" max="1538" width="0" style="90" hidden="1" customWidth="1"/>
    <col min="1539" max="1539" width="30.140625" style="90" customWidth="1"/>
    <col min="1540" max="1540" width="18.28515625" style="90" customWidth="1"/>
    <col min="1541" max="1541" width="0" style="90" hidden="1" customWidth="1"/>
    <col min="1542" max="1542" width="11.7109375" style="90" customWidth="1"/>
    <col min="1543" max="1543" width="13.140625" style="90" customWidth="1"/>
    <col min="1544" max="1544" width="14.7109375" style="90" customWidth="1"/>
    <col min="1545" max="1545" width="15.85546875" style="90" customWidth="1"/>
    <col min="1546" max="1792" width="9.140625" style="90"/>
    <col min="1793" max="1793" width="8" style="90" customWidth="1"/>
    <col min="1794" max="1794" width="0" style="90" hidden="1" customWidth="1"/>
    <col min="1795" max="1795" width="30.140625" style="90" customWidth="1"/>
    <col min="1796" max="1796" width="18.28515625" style="90" customWidth="1"/>
    <col min="1797" max="1797" width="0" style="90" hidden="1" customWidth="1"/>
    <col min="1798" max="1798" width="11.7109375" style="90" customWidth="1"/>
    <col min="1799" max="1799" width="13.140625" style="90" customWidth="1"/>
    <col min="1800" max="1800" width="14.7109375" style="90" customWidth="1"/>
    <col min="1801" max="1801" width="15.85546875" style="90" customWidth="1"/>
    <col min="1802" max="2048" width="9.140625" style="90"/>
    <col min="2049" max="2049" width="8" style="90" customWidth="1"/>
    <col min="2050" max="2050" width="0" style="90" hidden="1" customWidth="1"/>
    <col min="2051" max="2051" width="30.140625" style="90" customWidth="1"/>
    <col min="2052" max="2052" width="18.28515625" style="90" customWidth="1"/>
    <col min="2053" max="2053" width="0" style="90" hidden="1" customWidth="1"/>
    <col min="2054" max="2054" width="11.7109375" style="90" customWidth="1"/>
    <col min="2055" max="2055" width="13.140625" style="90" customWidth="1"/>
    <col min="2056" max="2056" width="14.7109375" style="90" customWidth="1"/>
    <col min="2057" max="2057" width="15.85546875" style="90" customWidth="1"/>
    <col min="2058" max="2304" width="9.140625" style="90"/>
    <col min="2305" max="2305" width="8" style="90" customWidth="1"/>
    <col min="2306" max="2306" width="0" style="90" hidden="1" customWidth="1"/>
    <col min="2307" max="2307" width="30.140625" style="90" customWidth="1"/>
    <col min="2308" max="2308" width="18.28515625" style="90" customWidth="1"/>
    <col min="2309" max="2309" width="0" style="90" hidden="1" customWidth="1"/>
    <col min="2310" max="2310" width="11.7109375" style="90" customWidth="1"/>
    <col min="2311" max="2311" width="13.140625" style="90" customWidth="1"/>
    <col min="2312" max="2312" width="14.7109375" style="90" customWidth="1"/>
    <col min="2313" max="2313" width="15.85546875" style="90" customWidth="1"/>
    <col min="2314" max="2560" width="9.140625" style="90"/>
    <col min="2561" max="2561" width="8" style="90" customWidth="1"/>
    <col min="2562" max="2562" width="0" style="90" hidden="1" customWidth="1"/>
    <col min="2563" max="2563" width="30.140625" style="90" customWidth="1"/>
    <col min="2564" max="2564" width="18.28515625" style="90" customWidth="1"/>
    <col min="2565" max="2565" width="0" style="90" hidden="1" customWidth="1"/>
    <col min="2566" max="2566" width="11.7109375" style="90" customWidth="1"/>
    <col min="2567" max="2567" width="13.140625" style="90" customWidth="1"/>
    <col min="2568" max="2568" width="14.7109375" style="90" customWidth="1"/>
    <col min="2569" max="2569" width="15.85546875" style="90" customWidth="1"/>
    <col min="2570" max="2816" width="9.140625" style="90"/>
    <col min="2817" max="2817" width="8" style="90" customWidth="1"/>
    <col min="2818" max="2818" width="0" style="90" hidden="1" customWidth="1"/>
    <col min="2819" max="2819" width="30.140625" style="90" customWidth="1"/>
    <col min="2820" max="2820" width="18.28515625" style="90" customWidth="1"/>
    <col min="2821" max="2821" width="0" style="90" hidden="1" customWidth="1"/>
    <col min="2822" max="2822" width="11.7109375" style="90" customWidth="1"/>
    <col min="2823" max="2823" width="13.140625" style="90" customWidth="1"/>
    <col min="2824" max="2824" width="14.7109375" style="90" customWidth="1"/>
    <col min="2825" max="2825" width="15.85546875" style="90" customWidth="1"/>
    <col min="2826" max="3072" width="9.140625" style="90"/>
    <col min="3073" max="3073" width="8" style="90" customWidth="1"/>
    <col min="3074" max="3074" width="0" style="90" hidden="1" customWidth="1"/>
    <col min="3075" max="3075" width="30.140625" style="90" customWidth="1"/>
    <col min="3076" max="3076" width="18.28515625" style="90" customWidth="1"/>
    <col min="3077" max="3077" width="0" style="90" hidden="1" customWidth="1"/>
    <col min="3078" max="3078" width="11.7109375" style="90" customWidth="1"/>
    <col min="3079" max="3079" width="13.140625" style="90" customWidth="1"/>
    <col min="3080" max="3080" width="14.7109375" style="90" customWidth="1"/>
    <col min="3081" max="3081" width="15.85546875" style="90" customWidth="1"/>
    <col min="3082" max="3328" width="9.140625" style="90"/>
    <col min="3329" max="3329" width="8" style="90" customWidth="1"/>
    <col min="3330" max="3330" width="0" style="90" hidden="1" customWidth="1"/>
    <col min="3331" max="3331" width="30.140625" style="90" customWidth="1"/>
    <col min="3332" max="3332" width="18.28515625" style="90" customWidth="1"/>
    <col min="3333" max="3333" width="0" style="90" hidden="1" customWidth="1"/>
    <col min="3334" max="3334" width="11.7109375" style="90" customWidth="1"/>
    <col min="3335" max="3335" width="13.140625" style="90" customWidth="1"/>
    <col min="3336" max="3336" width="14.7109375" style="90" customWidth="1"/>
    <col min="3337" max="3337" width="15.85546875" style="90" customWidth="1"/>
    <col min="3338" max="3584" width="9.140625" style="90"/>
    <col min="3585" max="3585" width="8" style="90" customWidth="1"/>
    <col min="3586" max="3586" width="0" style="90" hidden="1" customWidth="1"/>
    <col min="3587" max="3587" width="30.140625" style="90" customWidth="1"/>
    <col min="3588" max="3588" width="18.28515625" style="90" customWidth="1"/>
    <col min="3589" max="3589" width="0" style="90" hidden="1" customWidth="1"/>
    <col min="3590" max="3590" width="11.7109375" style="90" customWidth="1"/>
    <col min="3591" max="3591" width="13.140625" style="90" customWidth="1"/>
    <col min="3592" max="3592" width="14.7109375" style="90" customWidth="1"/>
    <col min="3593" max="3593" width="15.85546875" style="90" customWidth="1"/>
    <col min="3594" max="3840" width="9.140625" style="90"/>
    <col min="3841" max="3841" width="8" style="90" customWidth="1"/>
    <col min="3842" max="3842" width="0" style="90" hidden="1" customWidth="1"/>
    <col min="3843" max="3843" width="30.140625" style="90" customWidth="1"/>
    <col min="3844" max="3844" width="18.28515625" style="90" customWidth="1"/>
    <col min="3845" max="3845" width="0" style="90" hidden="1" customWidth="1"/>
    <col min="3846" max="3846" width="11.7109375" style="90" customWidth="1"/>
    <col min="3847" max="3847" width="13.140625" style="90" customWidth="1"/>
    <col min="3848" max="3848" width="14.7109375" style="90" customWidth="1"/>
    <col min="3849" max="3849" width="15.85546875" style="90" customWidth="1"/>
    <col min="3850" max="4096" width="9.140625" style="90"/>
    <col min="4097" max="4097" width="8" style="90" customWidth="1"/>
    <col min="4098" max="4098" width="0" style="90" hidden="1" customWidth="1"/>
    <col min="4099" max="4099" width="30.140625" style="90" customWidth="1"/>
    <col min="4100" max="4100" width="18.28515625" style="90" customWidth="1"/>
    <col min="4101" max="4101" width="0" style="90" hidden="1" customWidth="1"/>
    <col min="4102" max="4102" width="11.7109375" style="90" customWidth="1"/>
    <col min="4103" max="4103" width="13.140625" style="90" customWidth="1"/>
    <col min="4104" max="4104" width="14.7109375" style="90" customWidth="1"/>
    <col min="4105" max="4105" width="15.85546875" style="90" customWidth="1"/>
    <col min="4106" max="4352" width="9.140625" style="90"/>
    <col min="4353" max="4353" width="8" style="90" customWidth="1"/>
    <col min="4354" max="4354" width="0" style="90" hidden="1" customWidth="1"/>
    <col min="4355" max="4355" width="30.140625" style="90" customWidth="1"/>
    <col min="4356" max="4356" width="18.28515625" style="90" customWidth="1"/>
    <col min="4357" max="4357" width="0" style="90" hidden="1" customWidth="1"/>
    <col min="4358" max="4358" width="11.7109375" style="90" customWidth="1"/>
    <col min="4359" max="4359" width="13.140625" style="90" customWidth="1"/>
    <col min="4360" max="4360" width="14.7109375" style="90" customWidth="1"/>
    <col min="4361" max="4361" width="15.85546875" style="90" customWidth="1"/>
    <col min="4362" max="4608" width="9.140625" style="90"/>
    <col min="4609" max="4609" width="8" style="90" customWidth="1"/>
    <col min="4610" max="4610" width="0" style="90" hidden="1" customWidth="1"/>
    <col min="4611" max="4611" width="30.140625" style="90" customWidth="1"/>
    <col min="4612" max="4612" width="18.28515625" style="90" customWidth="1"/>
    <col min="4613" max="4613" width="0" style="90" hidden="1" customWidth="1"/>
    <col min="4614" max="4614" width="11.7109375" style="90" customWidth="1"/>
    <col min="4615" max="4615" width="13.140625" style="90" customWidth="1"/>
    <col min="4616" max="4616" width="14.7109375" style="90" customWidth="1"/>
    <col min="4617" max="4617" width="15.85546875" style="90" customWidth="1"/>
    <col min="4618" max="4864" width="9.140625" style="90"/>
    <col min="4865" max="4865" width="8" style="90" customWidth="1"/>
    <col min="4866" max="4866" width="0" style="90" hidden="1" customWidth="1"/>
    <col min="4867" max="4867" width="30.140625" style="90" customWidth="1"/>
    <col min="4868" max="4868" width="18.28515625" style="90" customWidth="1"/>
    <col min="4869" max="4869" width="0" style="90" hidden="1" customWidth="1"/>
    <col min="4870" max="4870" width="11.7109375" style="90" customWidth="1"/>
    <col min="4871" max="4871" width="13.140625" style="90" customWidth="1"/>
    <col min="4872" max="4872" width="14.7109375" style="90" customWidth="1"/>
    <col min="4873" max="4873" width="15.85546875" style="90" customWidth="1"/>
    <col min="4874" max="5120" width="9.140625" style="90"/>
    <col min="5121" max="5121" width="8" style="90" customWidth="1"/>
    <col min="5122" max="5122" width="0" style="90" hidden="1" customWidth="1"/>
    <col min="5123" max="5123" width="30.140625" style="90" customWidth="1"/>
    <col min="5124" max="5124" width="18.28515625" style="90" customWidth="1"/>
    <col min="5125" max="5125" width="0" style="90" hidden="1" customWidth="1"/>
    <col min="5126" max="5126" width="11.7109375" style="90" customWidth="1"/>
    <col min="5127" max="5127" width="13.140625" style="90" customWidth="1"/>
    <col min="5128" max="5128" width="14.7109375" style="90" customWidth="1"/>
    <col min="5129" max="5129" width="15.85546875" style="90" customWidth="1"/>
    <col min="5130" max="5376" width="9.140625" style="90"/>
    <col min="5377" max="5377" width="8" style="90" customWidth="1"/>
    <col min="5378" max="5378" width="0" style="90" hidden="1" customWidth="1"/>
    <col min="5379" max="5379" width="30.140625" style="90" customWidth="1"/>
    <col min="5380" max="5380" width="18.28515625" style="90" customWidth="1"/>
    <col min="5381" max="5381" width="0" style="90" hidden="1" customWidth="1"/>
    <col min="5382" max="5382" width="11.7109375" style="90" customWidth="1"/>
    <col min="5383" max="5383" width="13.140625" style="90" customWidth="1"/>
    <col min="5384" max="5384" width="14.7109375" style="90" customWidth="1"/>
    <col min="5385" max="5385" width="15.85546875" style="90" customWidth="1"/>
    <col min="5386" max="5632" width="9.140625" style="90"/>
    <col min="5633" max="5633" width="8" style="90" customWidth="1"/>
    <col min="5634" max="5634" width="0" style="90" hidden="1" customWidth="1"/>
    <col min="5635" max="5635" width="30.140625" style="90" customWidth="1"/>
    <col min="5636" max="5636" width="18.28515625" style="90" customWidth="1"/>
    <col min="5637" max="5637" width="0" style="90" hidden="1" customWidth="1"/>
    <col min="5638" max="5638" width="11.7109375" style="90" customWidth="1"/>
    <col min="5639" max="5639" width="13.140625" style="90" customWidth="1"/>
    <col min="5640" max="5640" width="14.7109375" style="90" customWidth="1"/>
    <col min="5641" max="5641" width="15.85546875" style="90" customWidth="1"/>
    <col min="5642" max="5888" width="9.140625" style="90"/>
    <col min="5889" max="5889" width="8" style="90" customWidth="1"/>
    <col min="5890" max="5890" width="0" style="90" hidden="1" customWidth="1"/>
    <col min="5891" max="5891" width="30.140625" style="90" customWidth="1"/>
    <col min="5892" max="5892" width="18.28515625" style="90" customWidth="1"/>
    <col min="5893" max="5893" width="0" style="90" hidden="1" customWidth="1"/>
    <col min="5894" max="5894" width="11.7109375" style="90" customWidth="1"/>
    <col min="5895" max="5895" width="13.140625" style="90" customWidth="1"/>
    <col min="5896" max="5896" width="14.7109375" style="90" customWidth="1"/>
    <col min="5897" max="5897" width="15.85546875" style="90" customWidth="1"/>
    <col min="5898" max="6144" width="9.140625" style="90"/>
    <col min="6145" max="6145" width="8" style="90" customWidth="1"/>
    <col min="6146" max="6146" width="0" style="90" hidden="1" customWidth="1"/>
    <col min="6147" max="6147" width="30.140625" style="90" customWidth="1"/>
    <col min="6148" max="6148" width="18.28515625" style="90" customWidth="1"/>
    <col min="6149" max="6149" width="0" style="90" hidden="1" customWidth="1"/>
    <col min="6150" max="6150" width="11.7109375" style="90" customWidth="1"/>
    <col min="6151" max="6151" width="13.140625" style="90" customWidth="1"/>
    <col min="6152" max="6152" width="14.7109375" style="90" customWidth="1"/>
    <col min="6153" max="6153" width="15.85546875" style="90" customWidth="1"/>
    <col min="6154" max="6400" width="9.140625" style="90"/>
    <col min="6401" max="6401" width="8" style="90" customWidth="1"/>
    <col min="6402" max="6402" width="0" style="90" hidden="1" customWidth="1"/>
    <col min="6403" max="6403" width="30.140625" style="90" customWidth="1"/>
    <col min="6404" max="6404" width="18.28515625" style="90" customWidth="1"/>
    <col min="6405" max="6405" width="0" style="90" hidden="1" customWidth="1"/>
    <col min="6406" max="6406" width="11.7109375" style="90" customWidth="1"/>
    <col min="6407" max="6407" width="13.140625" style="90" customWidth="1"/>
    <col min="6408" max="6408" width="14.7109375" style="90" customWidth="1"/>
    <col min="6409" max="6409" width="15.85546875" style="90" customWidth="1"/>
    <col min="6410" max="6656" width="9.140625" style="90"/>
    <col min="6657" max="6657" width="8" style="90" customWidth="1"/>
    <col min="6658" max="6658" width="0" style="90" hidden="1" customWidth="1"/>
    <col min="6659" max="6659" width="30.140625" style="90" customWidth="1"/>
    <col min="6660" max="6660" width="18.28515625" style="90" customWidth="1"/>
    <col min="6661" max="6661" width="0" style="90" hidden="1" customWidth="1"/>
    <col min="6662" max="6662" width="11.7109375" style="90" customWidth="1"/>
    <col min="6663" max="6663" width="13.140625" style="90" customWidth="1"/>
    <col min="6664" max="6664" width="14.7109375" style="90" customWidth="1"/>
    <col min="6665" max="6665" width="15.85546875" style="90" customWidth="1"/>
    <col min="6666" max="6912" width="9.140625" style="90"/>
    <col min="6913" max="6913" width="8" style="90" customWidth="1"/>
    <col min="6914" max="6914" width="0" style="90" hidden="1" customWidth="1"/>
    <col min="6915" max="6915" width="30.140625" style="90" customWidth="1"/>
    <col min="6916" max="6916" width="18.28515625" style="90" customWidth="1"/>
    <col min="6917" max="6917" width="0" style="90" hidden="1" customWidth="1"/>
    <col min="6918" max="6918" width="11.7109375" style="90" customWidth="1"/>
    <col min="6919" max="6919" width="13.140625" style="90" customWidth="1"/>
    <col min="6920" max="6920" width="14.7109375" style="90" customWidth="1"/>
    <col min="6921" max="6921" width="15.85546875" style="90" customWidth="1"/>
    <col min="6922" max="7168" width="9.140625" style="90"/>
    <col min="7169" max="7169" width="8" style="90" customWidth="1"/>
    <col min="7170" max="7170" width="0" style="90" hidden="1" customWidth="1"/>
    <col min="7171" max="7171" width="30.140625" style="90" customWidth="1"/>
    <col min="7172" max="7172" width="18.28515625" style="90" customWidth="1"/>
    <col min="7173" max="7173" width="0" style="90" hidden="1" customWidth="1"/>
    <col min="7174" max="7174" width="11.7109375" style="90" customWidth="1"/>
    <col min="7175" max="7175" width="13.140625" style="90" customWidth="1"/>
    <col min="7176" max="7176" width="14.7109375" style="90" customWidth="1"/>
    <col min="7177" max="7177" width="15.85546875" style="90" customWidth="1"/>
    <col min="7178" max="7424" width="9.140625" style="90"/>
    <col min="7425" max="7425" width="8" style="90" customWidth="1"/>
    <col min="7426" max="7426" width="0" style="90" hidden="1" customWidth="1"/>
    <col min="7427" max="7427" width="30.140625" style="90" customWidth="1"/>
    <col min="7428" max="7428" width="18.28515625" style="90" customWidth="1"/>
    <col min="7429" max="7429" width="0" style="90" hidden="1" customWidth="1"/>
    <col min="7430" max="7430" width="11.7109375" style="90" customWidth="1"/>
    <col min="7431" max="7431" width="13.140625" style="90" customWidth="1"/>
    <col min="7432" max="7432" width="14.7109375" style="90" customWidth="1"/>
    <col min="7433" max="7433" width="15.85546875" style="90" customWidth="1"/>
    <col min="7434" max="7680" width="9.140625" style="90"/>
    <col min="7681" max="7681" width="8" style="90" customWidth="1"/>
    <col min="7682" max="7682" width="0" style="90" hidden="1" customWidth="1"/>
    <col min="7683" max="7683" width="30.140625" style="90" customWidth="1"/>
    <col min="7684" max="7684" width="18.28515625" style="90" customWidth="1"/>
    <col min="7685" max="7685" width="0" style="90" hidden="1" customWidth="1"/>
    <col min="7686" max="7686" width="11.7109375" style="90" customWidth="1"/>
    <col min="7687" max="7687" width="13.140625" style="90" customWidth="1"/>
    <col min="7688" max="7688" width="14.7109375" style="90" customWidth="1"/>
    <col min="7689" max="7689" width="15.85546875" style="90" customWidth="1"/>
    <col min="7690" max="7936" width="9.140625" style="90"/>
    <col min="7937" max="7937" width="8" style="90" customWidth="1"/>
    <col min="7938" max="7938" width="0" style="90" hidden="1" customWidth="1"/>
    <col min="7939" max="7939" width="30.140625" style="90" customWidth="1"/>
    <col min="7940" max="7940" width="18.28515625" style="90" customWidth="1"/>
    <col min="7941" max="7941" width="0" style="90" hidden="1" customWidth="1"/>
    <col min="7942" max="7942" width="11.7109375" style="90" customWidth="1"/>
    <col min="7943" max="7943" width="13.140625" style="90" customWidth="1"/>
    <col min="7944" max="7944" width="14.7109375" style="90" customWidth="1"/>
    <col min="7945" max="7945" width="15.85546875" style="90" customWidth="1"/>
    <col min="7946" max="8192" width="9.140625" style="90"/>
    <col min="8193" max="8193" width="8" style="90" customWidth="1"/>
    <col min="8194" max="8194" width="0" style="90" hidden="1" customWidth="1"/>
    <col min="8195" max="8195" width="30.140625" style="90" customWidth="1"/>
    <col min="8196" max="8196" width="18.28515625" style="90" customWidth="1"/>
    <col min="8197" max="8197" width="0" style="90" hidden="1" customWidth="1"/>
    <col min="8198" max="8198" width="11.7109375" style="90" customWidth="1"/>
    <col min="8199" max="8199" width="13.140625" style="90" customWidth="1"/>
    <col min="8200" max="8200" width="14.7109375" style="90" customWidth="1"/>
    <col min="8201" max="8201" width="15.85546875" style="90" customWidth="1"/>
    <col min="8202" max="8448" width="9.140625" style="90"/>
    <col min="8449" max="8449" width="8" style="90" customWidth="1"/>
    <col min="8450" max="8450" width="0" style="90" hidden="1" customWidth="1"/>
    <col min="8451" max="8451" width="30.140625" style="90" customWidth="1"/>
    <col min="8452" max="8452" width="18.28515625" style="90" customWidth="1"/>
    <col min="8453" max="8453" width="0" style="90" hidden="1" customWidth="1"/>
    <col min="8454" max="8454" width="11.7109375" style="90" customWidth="1"/>
    <col min="8455" max="8455" width="13.140625" style="90" customWidth="1"/>
    <col min="8456" max="8456" width="14.7109375" style="90" customWidth="1"/>
    <col min="8457" max="8457" width="15.85546875" style="90" customWidth="1"/>
    <col min="8458" max="8704" width="9.140625" style="90"/>
    <col min="8705" max="8705" width="8" style="90" customWidth="1"/>
    <col min="8706" max="8706" width="0" style="90" hidden="1" customWidth="1"/>
    <col min="8707" max="8707" width="30.140625" style="90" customWidth="1"/>
    <col min="8708" max="8708" width="18.28515625" style="90" customWidth="1"/>
    <col min="8709" max="8709" width="0" style="90" hidden="1" customWidth="1"/>
    <col min="8710" max="8710" width="11.7109375" style="90" customWidth="1"/>
    <col min="8711" max="8711" width="13.140625" style="90" customWidth="1"/>
    <col min="8712" max="8712" width="14.7109375" style="90" customWidth="1"/>
    <col min="8713" max="8713" width="15.85546875" style="90" customWidth="1"/>
    <col min="8714" max="8960" width="9.140625" style="90"/>
    <col min="8961" max="8961" width="8" style="90" customWidth="1"/>
    <col min="8962" max="8962" width="0" style="90" hidden="1" customWidth="1"/>
    <col min="8963" max="8963" width="30.140625" style="90" customWidth="1"/>
    <col min="8964" max="8964" width="18.28515625" style="90" customWidth="1"/>
    <col min="8965" max="8965" width="0" style="90" hidden="1" customWidth="1"/>
    <col min="8966" max="8966" width="11.7109375" style="90" customWidth="1"/>
    <col min="8967" max="8967" width="13.140625" style="90" customWidth="1"/>
    <col min="8968" max="8968" width="14.7109375" style="90" customWidth="1"/>
    <col min="8969" max="8969" width="15.85546875" style="90" customWidth="1"/>
    <col min="8970" max="9216" width="9.140625" style="90"/>
    <col min="9217" max="9217" width="8" style="90" customWidth="1"/>
    <col min="9218" max="9218" width="0" style="90" hidden="1" customWidth="1"/>
    <col min="9219" max="9219" width="30.140625" style="90" customWidth="1"/>
    <col min="9220" max="9220" width="18.28515625" style="90" customWidth="1"/>
    <col min="9221" max="9221" width="0" style="90" hidden="1" customWidth="1"/>
    <col min="9222" max="9222" width="11.7109375" style="90" customWidth="1"/>
    <col min="9223" max="9223" width="13.140625" style="90" customWidth="1"/>
    <col min="9224" max="9224" width="14.7109375" style="90" customWidth="1"/>
    <col min="9225" max="9225" width="15.85546875" style="90" customWidth="1"/>
    <col min="9226" max="9472" width="9.140625" style="90"/>
    <col min="9473" max="9473" width="8" style="90" customWidth="1"/>
    <col min="9474" max="9474" width="0" style="90" hidden="1" customWidth="1"/>
    <col min="9475" max="9475" width="30.140625" style="90" customWidth="1"/>
    <col min="9476" max="9476" width="18.28515625" style="90" customWidth="1"/>
    <col min="9477" max="9477" width="0" style="90" hidden="1" customWidth="1"/>
    <col min="9478" max="9478" width="11.7109375" style="90" customWidth="1"/>
    <col min="9479" max="9479" width="13.140625" style="90" customWidth="1"/>
    <col min="9480" max="9480" width="14.7109375" style="90" customWidth="1"/>
    <col min="9481" max="9481" width="15.85546875" style="90" customWidth="1"/>
    <col min="9482" max="9728" width="9.140625" style="90"/>
    <col min="9729" max="9729" width="8" style="90" customWidth="1"/>
    <col min="9730" max="9730" width="0" style="90" hidden="1" customWidth="1"/>
    <col min="9731" max="9731" width="30.140625" style="90" customWidth="1"/>
    <col min="9732" max="9732" width="18.28515625" style="90" customWidth="1"/>
    <col min="9733" max="9733" width="0" style="90" hidden="1" customWidth="1"/>
    <col min="9734" max="9734" width="11.7109375" style="90" customWidth="1"/>
    <col min="9735" max="9735" width="13.140625" style="90" customWidth="1"/>
    <col min="9736" max="9736" width="14.7109375" style="90" customWidth="1"/>
    <col min="9737" max="9737" width="15.85546875" style="90" customWidth="1"/>
    <col min="9738" max="9984" width="9.140625" style="90"/>
    <col min="9985" max="9985" width="8" style="90" customWidth="1"/>
    <col min="9986" max="9986" width="0" style="90" hidden="1" customWidth="1"/>
    <col min="9987" max="9987" width="30.140625" style="90" customWidth="1"/>
    <col min="9988" max="9988" width="18.28515625" style="90" customWidth="1"/>
    <col min="9989" max="9989" width="0" style="90" hidden="1" customWidth="1"/>
    <col min="9990" max="9990" width="11.7109375" style="90" customWidth="1"/>
    <col min="9991" max="9991" width="13.140625" style="90" customWidth="1"/>
    <col min="9992" max="9992" width="14.7109375" style="90" customWidth="1"/>
    <col min="9993" max="9993" width="15.85546875" style="90" customWidth="1"/>
    <col min="9994" max="10240" width="9.140625" style="90"/>
    <col min="10241" max="10241" width="8" style="90" customWidth="1"/>
    <col min="10242" max="10242" width="0" style="90" hidden="1" customWidth="1"/>
    <col min="10243" max="10243" width="30.140625" style="90" customWidth="1"/>
    <col min="10244" max="10244" width="18.28515625" style="90" customWidth="1"/>
    <col min="10245" max="10245" width="0" style="90" hidden="1" customWidth="1"/>
    <col min="10246" max="10246" width="11.7109375" style="90" customWidth="1"/>
    <col min="10247" max="10247" width="13.140625" style="90" customWidth="1"/>
    <col min="10248" max="10248" width="14.7109375" style="90" customWidth="1"/>
    <col min="10249" max="10249" width="15.85546875" style="90" customWidth="1"/>
    <col min="10250" max="10496" width="9.140625" style="90"/>
    <col min="10497" max="10497" width="8" style="90" customWidth="1"/>
    <col min="10498" max="10498" width="0" style="90" hidden="1" customWidth="1"/>
    <col min="10499" max="10499" width="30.140625" style="90" customWidth="1"/>
    <col min="10500" max="10500" width="18.28515625" style="90" customWidth="1"/>
    <col min="10501" max="10501" width="0" style="90" hidden="1" customWidth="1"/>
    <col min="10502" max="10502" width="11.7109375" style="90" customWidth="1"/>
    <col min="10503" max="10503" width="13.140625" style="90" customWidth="1"/>
    <col min="10504" max="10504" width="14.7109375" style="90" customWidth="1"/>
    <col min="10505" max="10505" width="15.85546875" style="90" customWidth="1"/>
    <col min="10506" max="10752" width="9.140625" style="90"/>
    <col min="10753" max="10753" width="8" style="90" customWidth="1"/>
    <col min="10754" max="10754" width="0" style="90" hidden="1" customWidth="1"/>
    <col min="10755" max="10755" width="30.140625" style="90" customWidth="1"/>
    <col min="10756" max="10756" width="18.28515625" style="90" customWidth="1"/>
    <col min="10757" max="10757" width="0" style="90" hidden="1" customWidth="1"/>
    <col min="10758" max="10758" width="11.7109375" style="90" customWidth="1"/>
    <col min="10759" max="10759" width="13.140625" style="90" customWidth="1"/>
    <col min="10760" max="10760" width="14.7109375" style="90" customWidth="1"/>
    <col min="10761" max="10761" width="15.85546875" style="90" customWidth="1"/>
    <col min="10762" max="11008" width="9.140625" style="90"/>
    <col min="11009" max="11009" width="8" style="90" customWidth="1"/>
    <col min="11010" max="11010" width="0" style="90" hidden="1" customWidth="1"/>
    <col min="11011" max="11011" width="30.140625" style="90" customWidth="1"/>
    <col min="11012" max="11012" width="18.28515625" style="90" customWidth="1"/>
    <col min="11013" max="11013" width="0" style="90" hidden="1" customWidth="1"/>
    <col min="11014" max="11014" width="11.7109375" style="90" customWidth="1"/>
    <col min="11015" max="11015" width="13.140625" style="90" customWidth="1"/>
    <col min="11016" max="11016" width="14.7109375" style="90" customWidth="1"/>
    <col min="11017" max="11017" width="15.85546875" style="90" customWidth="1"/>
    <col min="11018" max="11264" width="9.140625" style="90"/>
    <col min="11265" max="11265" width="8" style="90" customWidth="1"/>
    <col min="11266" max="11266" width="0" style="90" hidden="1" customWidth="1"/>
    <col min="11267" max="11267" width="30.140625" style="90" customWidth="1"/>
    <col min="11268" max="11268" width="18.28515625" style="90" customWidth="1"/>
    <col min="11269" max="11269" width="0" style="90" hidden="1" customWidth="1"/>
    <col min="11270" max="11270" width="11.7109375" style="90" customWidth="1"/>
    <col min="11271" max="11271" width="13.140625" style="90" customWidth="1"/>
    <col min="11272" max="11272" width="14.7109375" style="90" customWidth="1"/>
    <col min="11273" max="11273" width="15.85546875" style="90" customWidth="1"/>
    <col min="11274" max="11520" width="9.140625" style="90"/>
    <col min="11521" max="11521" width="8" style="90" customWidth="1"/>
    <col min="11522" max="11522" width="0" style="90" hidden="1" customWidth="1"/>
    <col min="11523" max="11523" width="30.140625" style="90" customWidth="1"/>
    <col min="11524" max="11524" width="18.28515625" style="90" customWidth="1"/>
    <col min="11525" max="11525" width="0" style="90" hidden="1" customWidth="1"/>
    <col min="11526" max="11526" width="11.7109375" style="90" customWidth="1"/>
    <col min="11527" max="11527" width="13.140625" style="90" customWidth="1"/>
    <col min="11528" max="11528" width="14.7109375" style="90" customWidth="1"/>
    <col min="11529" max="11529" width="15.85546875" style="90" customWidth="1"/>
    <col min="11530" max="11776" width="9.140625" style="90"/>
    <col min="11777" max="11777" width="8" style="90" customWidth="1"/>
    <col min="11778" max="11778" width="0" style="90" hidden="1" customWidth="1"/>
    <col min="11779" max="11779" width="30.140625" style="90" customWidth="1"/>
    <col min="11780" max="11780" width="18.28515625" style="90" customWidth="1"/>
    <col min="11781" max="11781" width="0" style="90" hidden="1" customWidth="1"/>
    <col min="11782" max="11782" width="11.7109375" style="90" customWidth="1"/>
    <col min="11783" max="11783" width="13.140625" style="90" customWidth="1"/>
    <col min="11784" max="11784" width="14.7109375" style="90" customWidth="1"/>
    <col min="11785" max="11785" width="15.85546875" style="90" customWidth="1"/>
    <col min="11786" max="12032" width="9.140625" style="90"/>
    <col min="12033" max="12033" width="8" style="90" customWidth="1"/>
    <col min="12034" max="12034" width="0" style="90" hidden="1" customWidth="1"/>
    <col min="12035" max="12035" width="30.140625" style="90" customWidth="1"/>
    <col min="12036" max="12036" width="18.28515625" style="90" customWidth="1"/>
    <col min="12037" max="12037" width="0" style="90" hidden="1" customWidth="1"/>
    <col min="12038" max="12038" width="11.7109375" style="90" customWidth="1"/>
    <col min="12039" max="12039" width="13.140625" style="90" customWidth="1"/>
    <col min="12040" max="12040" width="14.7109375" style="90" customWidth="1"/>
    <col min="12041" max="12041" width="15.85546875" style="90" customWidth="1"/>
    <col min="12042" max="12288" width="9.140625" style="90"/>
    <col min="12289" max="12289" width="8" style="90" customWidth="1"/>
    <col min="12290" max="12290" width="0" style="90" hidden="1" customWidth="1"/>
    <col min="12291" max="12291" width="30.140625" style="90" customWidth="1"/>
    <col min="12292" max="12292" width="18.28515625" style="90" customWidth="1"/>
    <col min="12293" max="12293" width="0" style="90" hidden="1" customWidth="1"/>
    <col min="12294" max="12294" width="11.7109375" style="90" customWidth="1"/>
    <col min="12295" max="12295" width="13.140625" style="90" customWidth="1"/>
    <col min="12296" max="12296" width="14.7109375" style="90" customWidth="1"/>
    <col min="12297" max="12297" width="15.85546875" style="90" customWidth="1"/>
    <col min="12298" max="12544" width="9.140625" style="90"/>
    <col min="12545" max="12545" width="8" style="90" customWidth="1"/>
    <col min="12546" max="12546" width="0" style="90" hidden="1" customWidth="1"/>
    <col min="12547" max="12547" width="30.140625" style="90" customWidth="1"/>
    <col min="12548" max="12548" width="18.28515625" style="90" customWidth="1"/>
    <col min="12549" max="12549" width="0" style="90" hidden="1" customWidth="1"/>
    <col min="12550" max="12550" width="11.7109375" style="90" customWidth="1"/>
    <col min="12551" max="12551" width="13.140625" style="90" customWidth="1"/>
    <col min="12552" max="12552" width="14.7109375" style="90" customWidth="1"/>
    <col min="12553" max="12553" width="15.85546875" style="90" customWidth="1"/>
    <col min="12554" max="12800" width="9.140625" style="90"/>
    <col min="12801" max="12801" width="8" style="90" customWidth="1"/>
    <col min="12802" max="12802" width="0" style="90" hidden="1" customWidth="1"/>
    <col min="12803" max="12803" width="30.140625" style="90" customWidth="1"/>
    <col min="12804" max="12804" width="18.28515625" style="90" customWidth="1"/>
    <col min="12805" max="12805" width="0" style="90" hidden="1" customWidth="1"/>
    <col min="12806" max="12806" width="11.7109375" style="90" customWidth="1"/>
    <col min="12807" max="12807" width="13.140625" style="90" customWidth="1"/>
    <col min="12808" max="12808" width="14.7109375" style="90" customWidth="1"/>
    <col min="12809" max="12809" width="15.85546875" style="90" customWidth="1"/>
    <col min="12810" max="13056" width="9.140625" style="90"/>
    <col min="13057" max="13057" width="8" style="90" customWidth="1"/>
    <col min="13058" max="13058" width="0" style="90" hidden="1" customWidth="1"/>
    <col min="13059" max="13059" width="30.140625" style="90" customWidth="1"/>
    <col min="13060" max="13060" width="18.28515625" style="90" customWidth="1"/>
    <col min="13061" max="13061" width="0" style="90" hidden="1" customWidth="1"/>
    <col min="13062" max="13062" width="11.7109375" style="90" customWidth="1"/>
    <col min="13063" max="13063" width="13.140625" style="90" customWidth="1"/>
    <col min="13064" max="13064" width="14.7109375" style="90" customWidth="1"/>
    <col min="13065" max="13065" width="15.85546875" style="90" customWidth="1"/>
    <col min="13066" max="13312" width="9.140625" style="90"/>
    <col min="13313" max="13313" width="8" style="90" customWidth="1"/>
    <col min="13314" max="13314" width="0" style="90" hidden="1" customWidth="1"/>
    <col min="13315" max="13315" width="30.140625" style="90" customWidth="1"/>
    <col min="13316" max="13316" width="18.28515625" style="90" customWidth="1"/>
    <col min="13317" max="13317" width="0" style="90" hidden="1" customWidth="1"/>
    <col min="13318" max="13318" width="11.7109375" style="90" customWidth="1"/>
    <col min="13319" max="13319" width="13.140625" style="90" customWidth="1"/>
    <col min="13320" max="13320" width="14.7109375" style="90" customWidth="1"/>
    <col min="13321" max="13321" width="15.85546875" style="90" customWidth="1"/>
    <col min="13322" max="13568" width="9.140625" style="90"/>
    <col min="13569" max="13569" width="8" style="90" customWidth="1"/>
    <col min="13570" max="13570" width="0" style="90" hidden="1" customWidth="1"/>
    <col min="13571" max="13571" width="30.140625" style="90" customWidth="1"/>
    <col min="13572" max="13572" width="18.28515625" style="90" customWidth="1"/>
    <col min="13573" max="13573" width="0" style="90" hidden="1" customWidth="1"/>
    <col min="13574" max="13574" width="11.7109375" style="90" customWidth="1"/>
    <col min="13575" max="13575" width="13.140625" style="90" customWidth="1"/>
    <col min="13576" max="13576" width="14.7109375" style="90" customWidth="1"/>
    <col min="13577" max="13577" width="15.85546875" style="90" customWidth="1"/>
    <col min="13578" max="13824" width="9.140625" style="90"/>
    <col min="13825" max="13825" width="8" style="90" customWidth="1"/>
    <col min="13826" max="13826" width="0" style="90" hidden="1" customWidth="1"/>
    <col min="13827" max="13827" width="30.140625" style="90" customWidth="1"/>
    <col min="13828" max="13828" width="18.28515625" style="90" customWidth="1"/>
    <col min="13829" max="13829" width="0" style="90" hidden="1" customWidth="1"/>
    <col min="13830" max="13830" width="11.7109375" style="90" customWidth="1"/>
    <col min="13831" max="13831" width="13.140625" style="90" customWidth="1"/>
    <col min="13832" max="13832" width="14.7109375" style="90" customWidth="1"/>
    <col min="13833" max="13833" width="15.85546875" style="90" customWidth="1"/>
    <col min="13834" max="14080" width="9.140625" style="90"/>
    <col min="14081" max="14081" width="8" style="90" customWidth="1"/>
    <col min="14082" max="14082" width="0" style="90" hidden="1" customWidth="1"/>
    <col min="14083" max="14083" width="30.140625" style="90" customWidth="1"/>
    <col min="14084" max="14084" width="18.28515625" style="90" customWidth="1"/>
    <col min="14085" max="14085" width="0" style="90" hidden="1" customWidth="1"/>
    <col min="14086" max="14086" width="11.7109375" style="90" customWidth="1"/>
    <col min="14087" max="14087" width="13.140625" style="90" customWidth="1"/>
    <col min="14088" max="14088" width="14.7109375" style="90" customWidth="1"/>
    <col min="14089" max="14089" width="15.85546875" style="90" customWidth="1"/>
    <col min="14090" max="14336" width="9.140625" style="90"/>
    <col min="14337" max="14337" width="8" style="90" customWidth="1"/>
    <col min="14338" max="14338" width="0" style="90" hidden="1" customWidth="1"/>
    <col min="14339" max="14339" width="30.140625" style="90" customWidth="1"/>
    <col min="14340" max="14340" width="18.28515625" style="90" customWidth="1"/>
    <col min="14341" max="14341" width="0" style="90" hidden="1" customWidth="1"/>
    <col min="14342" max="14342" width="11.7109375" style="90" customWidth="1"/>
    <col min="14343" max="14343" width="13.140625" style="90" customWidth="1"/>
    <col min="14344" max="14344" width="14.7109375" style="90" customWidth="1"/>
    <col min="14345" max="14345" width="15.85546875" style="90" customWidth="1"/>
    <col min="14346" max="14592" width="9.140625" style="90"/>
    <col min="14593" max="14593" width="8" style="90" customWidth="1"/>
    <col min="14594" max="14594" width="0" style="90" hidden="1" customWidth="1"/>
    <col min="14595" max="14595" width="30.140625" style="90" customWidth="1"/>
    <col min="14596" max="14596" width="18.28515625" style="90" customWidth="1"/>
    <col min="14597" max="14597" width="0" style="90" hidden="1" customWidth="1"/>
    <col min="14598" max="14598" width="11.7109375" style="90" customWidth="1"/>
    <col min="14599" max="14599" width="13.140625" style="90" customWidth="1"/>
    <col min="14600" max="14600" width="14.7109375" style="90" customWidth="1"/>
    <col min="14601" max="14601" width="15.85546875" style="90" customWidth="1"/>
    <col min="14602" max="14848" width="9.140625" style="90"/>
    <col min="14849" max="14849" width="8" style="90" customWidth="1"/>
    <col min="14850" max="14850" width="0" style="90" hidden="1" customWidth="1"/>
    <col min="14851" max="14851" width="30.140625" style="90" customWidth="1"/>
    <col min="14852" max="14852" width="18.28515625" style="90" customWidth="1"/>
    <col min="14853" max="14853" width="0" style="90" hidden="1" customWidth="1"/>
    <col min="14854" max="14854" width="11.7109375" style="90" customWidth="1"/>
    <col min="14855" max="14855" width="13.140625" style="90" customWidth="1"/>
    <col min="14856" max="14856" width="14.7109375" style="90" customWidth="1"/>
    <col min="14857" max="14857" width="15.85546875" style="90" customWidth="1"/>
    <col min="14858" max="15104" width="9.140625" style="90"/>
    <col min="15105" max="15105" width="8" style="90" customWidth="1"/>
    <col min="15106" max="15106" width="0" style="90" hidden="1" customWidth="1"/>
    <col min="15107" max="15107" width="30.140625" style="90" customWidth="1"/>
    <col min="15108" max="15108" width="18.28515625" style="90" customWidth="1"/>
    <col min="15109" max="15109" width="0" style="90" hidden="1" customWidth="1"/>
    <col min="15110" max="15110" width="11.7109375" style="90" customWidth="1"/>
    <col min="15111" max="15111" width="13.140625" style="90" customWidth="1"/>
    <col min="15112" max="15112" width="14.7109375" style="90" customWidth="1"/>
    <col min="15113" max="15113" width="15.85546875" style="90" customWidth="1"/>
    <col min="15114" max="15360" width="9.140625" style="90"/>
    <col min="15361" max="15361" width="8" style="90" customWidth="1"/>
    <col min="15362" max="15362" width="0" style="90" hidden="1" customWidth="1"/>
    <col min="15363" max="15363" width="30.140625" style="90" customWidth="1"/>
    <col min="15364" max="15364" width="18.28515625" style="90" customWidth="1"/>
    <col min="15365" max="15365" width="0" style="90" hidden="1" customWidth="1"/>
    <col min="15366" max="15366" width="11.7109375" style="90" customWidth="1"/>
    <col min="15367" max="15367" width="13.140625" style="90" customWidth="1"/>
    <col min="15368" max="15368" width="14.7109375" style="90" customWidth="1"/>
    <col min="15369" max="15369" width="15.85546875" style="90" customWidth="1"/>
    <col min="15370" max="15616" width="9.140625" style="90"/>
    <col min="15617" max="15617" width="8" style="90" customWidth="1"/>
    <col min="15618" max="15618" width="0" style="90" hidden="1" customWidth="1"/>
    <col min="15619" max="15619" width="30.140625" style="90" customWidth="1"/>
    <col min="15620" max="15620" width="18.28515625" style="90" customWidth="1"/>
    <col min="15621" max="15621" width="0" style="90" hidden="1" customWidth="1"/>
    <col min="15622" max="15622" width="11.7109375" style="90" customWidth="1"/>
    <col min="15623" max="15623" width="13.140625" style="90" customWidth="1"/>
    <col min="15624" max="15624" width="14.7109375" style="90" customWidth="1"/>
    <col min="15625" max="15625" width="15.85546875" style="90" customWidth="1"/>
    <col min="15626" max="15872" width="9.140625" style="90"/>
    <col min="15873" max="15873" width="8" style="90" customWidth="1"/>
    <col min="15874" max="15874" width="0" style="90" hidden="1" customWidth="1"/>
    <col min="15875" max="15875" width="30.140625" style="90" customWidth="1"/>
    <col min="15876" max="15876" width="18.28515625" style="90" customWidth="1"/>
    <col min="15877" max="15877" width="0" style="90" hidden="1" customWidth="1"/>
    <col min="15878" max="15878" width="11.7109375" style="90" customWidth="1"/>
    <col min="15879" max="15879" width="13.140625" style="90" customWidth="1"/>
    <col min="15880" max="15880" width="14.7109375" style="90" customWidth="1"/>
    <col min="15881" max="15881" width="15.85546875" style="90" customWidth="1"/>
    <col min="15882" max="16128" width="9.140625" style="90"/>
    <col min="16129" max="16129" width="8" style="90" customWidth="1"/>
    <col min="16130" max="16130" width="0" style="90" hidden="1" customWidth="1"/>
    <col min="16131" max="16131" width="30.140625" style="90" customWidth="1"/>
    <col min="16132" max="16132" width="18.28515625" style="90" customWidth="1"/>
    <col min="16133" max="16133" width="0" style="90" hidden="1" customWidth="1"/>
    <col min="16134" max="16134" width="11.7109375" style="90" customWidth="1"/>
    <col min="16135" max="16135" width="13.140625" style="90" customWidth="1"/>
    <col min="16136" max="16136" width="14.7109375" style="90" customWidth="1"/>
    <col min="16137" max="16137" width="15.85546875" style="90" customWidth="1"/>
    <col min="16138" max="16384" width="9.140625" style="90"/>
  </cols>
  <sheetData>
    <row r="1" spans="1:9">
      <c r="G1" s="91"/>
      <c r="H1" s="91"/>
    </row>
    <row r="2" spans="1:9" ht="15.75">
      <c r="D2" s="92"/>
      <c r="G2" s="93" t="s">
        <v>140</v>
      </c>
      <c r="H2" s="94"/>
      <c r="I2" s="94"/>
    </row>
    <row r="3" spans="1:9" ht="15.75">
      <c r="G3" s="93" t="s">
        <v>1</v>
      </c>
      <c r="H3" s="94"/>
      <c r="I3" s="94"/>
    </row>
    <row r="5" spans="1:9" ht="15.75">
      <c r="A5" s="490" t="s">
        <v>141</v>
      </c>
      <c r="B5" s="481"/>
      <c r="C5" s="481"/>
      <c r="D5" s="481"/>
      <c r="E5" s="481"/>
      <c r="F5" s="481"/>
      <c r="G5" s="481"/>
      <c r="H5" s="481"/>
      <c r="I5" s="481"/>
    </row>
    <row r="6" spans="1:9" ht="15.75">
      <c r="A6" s="491" t="s">
        <v>142</v>
      </c>
      <c r="B6" s="481"/>
      <c r="C6" s="481"/>
      <c r="D6" s="481"/>
      <c r="E6" s="481"/>
      <c r="F6" s="481"/>
      <c r="G6" s="481"/>
      <c r="H6" s="481"/>
      <c r="I6" s="481"/>
    </row>
    <row r="7" spans="1:9" ht="15.75">
      <c r="A7" s="492" t="s">
        <v>3</v>
      </c>
      <c r="B7" s="493"/>
      <c r="C7" s="493"/>
      <c r="D7" s="493"/>
      <c r="E7" s="493"/>
      <c r="F7" s="493"/>
      <c r="G7" s="493"/>
      <c r="H7" s="493"/>
      <c r="I7" s="493"/>
    </row>
    <row r="8" spans="1:9" ht="15">
      <c r="A8" s="480" t="s">
        <v>143</v>
      </c>
      <c r="B8" s="483"/>
      <c r="C8" s="483"/>
      <c r="D8" s="483"/>
      <c r="E8" s="483"/>
      <c r="F8" s="483"/>
      <c r="G8" s="483"/>
      <c r="H8" s="483"/>
      <c r="I8" s="483"/>
    </row>
    <row r="9" spans="1:9" ht="15">
      <c r="A9" s="480" t="s">
        <v>144</v>
      </c>
      <c r="B9" s="483"/>
      <c r="C9" s="483"/>
      <c r="D9" s="483"/>
      <c r="E9" s="483"/>
      <c r="F9" s="483"/>
      <c r="G9" s="483"/>
      <c r="H9" s="483"/>
      <c r="I9" s="483"/>
    </row>
    <row r="10" spans="1:9" ht="15">
      <c r="A10" s="480" t="s">
        <v>145</v>
      </c>
      <c r="B10" s="483"/>
      <c r="C10" s="483"/>
      <c r="D10" s="483"/>
      <c r="E10" s="483"/>
      <c r="F10" s="483"/>
      <c r="G10" s="483"/>
      <c r="H10" s="483"/>
      <c r="I10" s="483"/>
    </row>
    <row r="11" spans="1:9" ht="15">
      <c r="A11" s="480" t="s">
        <v>146</v>
      </c>
      <c r="B11" s="481"/>
      <c r="C11" s="481"/>
      <c r="D11" s="481"/>
      <c r="E11" s="481"/>
      <c r="F11" s="481"/>
      <c r="G11" s="481"/>
      <c r="H11" s="481"/>
      <c r="I11" s="481"/>
    </row>
    <row r="12" spans="1:9" ht="15">
      <c r="A12" s="482"/>
      <c r="B12" s="483"/>
      <c r="C12" s="483"/>
      <c r="D12" s="483"/>
      <c r="E12" s="483"/>
      <c r="F12" s="483"/>
      <c r="G12" s="483"/>
      <c r="H12" s="483"/>
      <c r="I12" s="483"/>
    </row>
    <row r="13" spans="1:9" ht="15">
      <c r="A13" s="484" t="s">
        <v>147</v>
      </c>
      <c r="B13" s="485"/>
      <c r="C13" s="485"/>
      <c r="D13" s="485"/>
      <c r="E13" s="485"/>
      <c r="F13" s="485"/>
      <c r="G13" s="485"/>
      <c r="H13" s="485"/>
      <c r="I13" s="485"/>
    </row>
    <row r="14" spans="1:9" ht="15">
      <c r="A14" s="480"/>
      <c r="B14" s="483"/>
      <c r="C14" s="483"/>
      <c r="D14" s="483"/>
      <c r="E14" s="483"/>
      <c r="F14" s="483"/>
      <c r="G14" s="483"/>
      <c r="H14" s="483"/>
      <c r="I14" s="483"/>
    </row>
    <row r="15" spans="1:9" ht="15">
      <c r="A15" s="484" t="s">
        <v>8</v>
      </c>
      <c r="B15" s="485"/>
      <c r="C15" s="485"/>
      <c r="D15" s="485"/>
      <c r="E15" s="485"/>
      <c r="F15" s="485"/>
      <c r="G15" s="485"/>
      <c r="H15" s="485"/>
      <c r="I15" s="485"/>
    </row>
    <row r="16" spans="1:9" ht="9.75" customHeight="1">
      <c r="A16" s="95"/>
      <c r="B16" s="96"/>
      <c r="C16" s="96"/>
      <c r="D16" s="96"/>
      <c r="E16" s="96"/>
      <c r="F16" s="96"/>
      <c r="G16" s="96"/>
      <c r="H16" s="96"/>
      <c r="I16" s="96"/>
    </row>
    <row r="17" spans="1:9" ht="15">
      <c r="A17" s="486" t="s">
        <v>710</v>
      </c>
      <c r="B17" s="483"/>
      <c r="C17" s="483"/>
      <c r="D17" s="483"/>
      <c r="E17" s="483"/>
      <c r="F17" s="483"/>
      <c r="G17" s="483"/>
      <c r="H17" s="483"/>
      <c r="I17" s="483"/>
    </row>
    <row r="18" spans="1:9" ht="15">
      <c r="A18" s="480" t="s">
        <v>9</v>
      </c>
      <c r="B18" s="483"/>
      <c r="C18" s="483"/>
      <c r="D18" s="483"/>
      <c r="E18" s="483"/>
      <c r="F18" s="483"/>
      <c r="G18" s="483"/>
      <c r="H18" s="483"/>
      <c r="I18" s="483"/>
    </row>
    <row r="19" spans="1:9" s="96" customFormat="1" ht="15">
      <c r="A19" s="487" t="s">
        <v>148</v>
      </c>
      <c r="B19" s="483"/>
      <c r="C19" s="483"/>
      <c r="D19" s="483"/>
      <c r="E19" s="483"/>
      <c r="F19" s="483"/>
      <c r="G19" s="483"/>
      <c r="H19" s="483"/>
      <c r="I19" s="483"/>
    </row>
    <row r="20" spans="1:9" s="98" customFormat="1" ht="50.1" customHeight="1">
      <c r="A20" s="488" t="s">
        <v>11</v>
      </c>
      <c r="B20" s="488"/>
      <c r="C20" s="488" t="s">
        <v>12</v>
      </c>
      <c r="D20" s="478"/>
      <c r="E20" s="478"/>
      <c r="F20" s="478"/>
      <c r="G20" s="97" t="s">
        <v>149</v>
      </c>
      <c r="H20" s="97" t="s">
        <v>150</v>
      </c>
      <c r="I20" s="97" t="s">
        <v>151</v>
      </c>
    </row>
    <row r="21" spans="1:9" ht="15.75">
      <c r="A21" s="99" t="s">
        <v>16</v>
      </c>
      <c r="B21" s="100" t="s">
        <v>152</v>
      </c>
      <c r="C21" s="479" t="s">
        <v>152</v>
      </c>
      <c r="D21" s="489"/>
      <c r="E21" s="489"/>
      <c r="F21" s="489"/>
      <c r="G21" s="101">
        <v>125</v>
      </c>
      <c r="H21" s="102">
        <f>SUM(H22,H27,H28)</f>
        <v>509706.69</v>
      </c>
      <c r="I21" s="102">
        <f>SUM(I22,I27,I28)</f>
        <v>510008.89</v>
      </c>
    </row>
    <row r="22" spans="1:9" ht="15.75">
      <c r="A22" s="103" t="s">
        <v>18</v>
      </c>
      <c r="B22" s="104" t="s">
        <v>153</v>
      </c>
      <c r="C22" s="475" t="s">
        <v>153</v>
      </c>
      <c r="D22" s="475"/>
      <c r="E22" s="475"/>
      <c r="F22" s="475"/>
      <c r="G22" s="105">
        <v>125</v>
      </c>
      <c r="H22" s="106">
        <f>SUM(H23:H26)</f>
        <v>508727.69</v>
      </c>
      <c r="I22" s="106">
        <f>SUM(I23:I26)</f>
        <v>510008.89</v>
      </c>
    </row>
    <row r="23" spans="1:9" ht="15.75">
      <c r="A23" s="103" t="s">
        <v>154</v>
      </c>
      <c r="B23" s="104" t="s">
        <v>86</v>
      </c>
      <c r="C23" s="475" t="s">
        <v>86</v>
      </c>
      <c r="D23" s="475"/>
      <c r="E23" s="475"/>
      <c r="F23" s="475"/>
      <c r="G23" s="105" t="s">
        <v>698</v>
      </c>
      <c r="H23" s="107">
        <v>500640.19</v>
      </c>
      <c r="I23" s="107">
        <v>502079.9</v>
      </c>
    </row>
    <row r="24" spans="1:9" ht="15.75">
      <c r="A24" s="103" t="s">
        <v>155</v>
      </c>
      <c r="B24" s="108" t="s">
        <v>156</v>
      </c>
      <c r="C24" s="477" t="s">
        <v>156</v>
      </c>
      <c r="D24" s="477"/>
      <c r="E24" s="477"/>
      <c r="F24" s="477"/>
      <c r="G24" s="105" t="s">
        <v>699</v>
      </c>
      <c r="H24" s="107">
        <v>2272.62</v>
      </c>
      <c r="I24" s="107">
        <v>2440.1999999999998</v>
      </c>
    </row>
    <row r="25" spans="1:9" ht="15.75">
      <c r="A25" s="103" t="s">
        <v>157</v>
      </c>
      <c r="B25" s="104" t="s">
        <v>158</v>
      </c>
      <c r="C25" s="477" t="s">
        <v>158</v>
      </c>
      <c r="D25" s="477"/>
      <c r="E25" s="477"/>
      <c r="F25" s="477"/>
      <c r="G25" s="105" t="s">
        <v>700</v>
      </c>
      <c r="H25" s="107">
        <v>0.6</v>
      </c>
      <c r="I25" s="107">
        <v>23.56</v>
      </c>
    </row>
    <row r="26" spans="1:9" ht="15.75">
      <c r="A26" s="103" t="s">
        <v>159</v>
      </c>
      <c r="B26" s="108" t="s">
        <v>160</v>
      </c>
      <c r="C26" s="477" t="s">
        <v>160</v>
      </c>
      <c r="D26" s="477"/>
      <c r="E26" s="477"/>
      <c r="F26" s="477"/>
      <c r="G26" s="105" t="s">
        <v>701</v>
      </c>
      <c r="H26" s="107">
        <v>5814.28</v>
      </c>
      <c r="I26" s="107">
        <v>5465.23</v>
      </c>
    </row>
    <row r="27" spans="1:9" ht="15.75">
      <c r="A27" s="103" t="s">
        <v>30</v>
      </c>
      <c r="B27" s="104" t="s">
        <v>161</v>
      </c>
      <c r="C27" s="477" t="s">
        <v>161</v>
      </c>
      <c r="D27" s="477"/>
      <c r="E27" s="477"/>
      <c r="F27" s="477"/>
      <c r="G27" s="105"/>
      <c r="H27" s="106"/>
      <c r="I27" s="109"/>
    </row>
    <row r="28" spans="1:9" ht="15.75">
      <c r="A28" s="103" t="s">
        <v>52</v>
      </c>
      <c r="B28" s="104" t="s">
        <v>162</v>
      </c>
      <c r="C28" s="477" t="s">
        <v>162</v>
      </c>
      <c r="D28" s="477"/>
      <c r="E28" s="477"/>
      <c r="F28" s="477"/>
      <c r="G28" s="105"/>
      <c r="H28" s="106">
        <f>SUM(H29)+SUM(H30)</f>
        <v>979</v>
      </c>
      <c r="I28" s="106">
        <f>SUM(I29)+SUM(I30)</f>
        <v>0</v>
      </c>
    </row>
    <row r="29" spans="1:9" ht="15.75">
      <c r="A29" s="103" t="s">
        <v>163</v>
      </c>
      <c r="B29" s="108" t="s">
        <v>164</v>
      </c>
      <c r="C29" s="477" t="s">
        <v>164</v>
      </c>
      <c r="D29" s="477"/>
      <c r="E29" s="477"/>
      <c r="F29" s="477"/>
      <c r="G29" s="105">
        <v>125</v>
      </c>
      <c r="H29" s="107">
        <v>979</v>
      </c>
      <c r="I29" s="107"/>
    </row>
    <row r="30" spans="1:9" ht="15.75">
      <c r="A30" s="103" t="s">
        <v>165</v>
      </c>
      <c r="B30" s="108" t="s">
        <v>166</v>
      </c>
      <c r="C30" s="477" t="s">
        <v>166</v>
      </c>
      <c r="D30" s="477"/>
      <c r="E30" s="477"/>
      <c r="F30" s="477"/>
      <c r="G30" s="105"/>
      <c r="H30" s="107"/>
      <c r="I30" s="107"/>
    </row>
    <row r="31" spans="1:9" ht="15.75">
      <c r="A31" s="99" t="s">
        <v>56</v>
      </c>
      <c r="B31" s="100" t="s">
        <v>167</v>
      </c>
      <c r="C31" s="479" t="s">
        <v>167</v>
      </c>
      <c r="D31" s="479"/>
      <c r="E31" s="479"/>
      <c r="F31" s="479"/>
      <c r="G31" s="101">
        <v>126</v>
      </c>
      <c r="H31" s="102">
        <f>SUM(H32:H45)</f>
        <v>509706.68999999994</v>
      </c>
      <c r="I31" s="102">
        <f>SUM(I32:I45)</f>
        <v>510008.89000000013</v>
      </c>
    </row>
    <row r="32" spans="1:9" ht="15.75">
      <c r="A32" s="103" t="s">
        <v>18</v>
      </c>
      <c r="B32" s="104" t="s">
        <v>168</v>
      </c>
      <c r="C32" s="477" t="s">
        <v>169</v>
      </c>
      <c r="D32" s="476"/>
      <c r="E32" s="476"/>
      <c r="F32" s="476"/>
      <c r="G32" s="105" t="s">
        <v>702</v>
      </c>
      <c r="H32" s="107">
        <v>404772.11</v>
      </c>
      <c r="I32" s="107">
        <v>383583.65</v>
      </c>
    </row>
    <row r="33" spans="1:9" ht="15.75">
      <c r="A33" s="103" t="s">
        <v>30</v>
      </c>
      <c r="B33" s="104" t="s">
        <v>170</v>
      </c>
      <c r="C33" s="477" t="s">
        <v>171</v>
      </c>
      <c r="D33" s="476"/>
      <c r="E33" s="476"/>
      <c r="F33" s="476"/>
      <c r="G33" s="105" t="s">
        <v>703</v>
      </c>
      <c r="H33" s="107">
        <v>15032.29</v>
      </c>
      <c r="I33" s="107">
        <v>15681.77</v>
      </c>
    </row>
    <row r="34" spans="1:9" ht="15.75">
      <c r="A34" s="103" t="s">
        <v>52</v>
      </c>
      <c r="B34" s="104" t="s">
        <v>172</v>
      </c>
      <c r="C34" s="477" t="s">
        <v>173</v>
      </c>
      <c r="D34" s="476"/>
      <c r="E34" s="476"/>
      <c r="F34" s="476"/>
      <c r="G34" s="105" t="s">
        <v>704</v>
      </c>
      <c r="H34" s="107">
        <v>35518.559999999998</v>
      </c>
      <c r="I34" s="107">
        <v>36029.410000000003</v>
      </c>
    </row>
    <row r="35" spans="1:9" ht="15.75">
      <c r="A35" s="103" t="s">
        <v>54</v>
      </c>
      <c r="B35" s="104" t="s">
        <v>174</v>
      </c>
      <c r="C35" s="475" t="s">
        <v>175</v>
      </c>
      <c r="D35" s="476"/>
      <c r="E35" s="476"/>
      <c r="F35" s="476"/>
      <c r="G35" s="105" t="s">
        <v>705</v>
      </c>
      <c r="H35" s="107">
        <v>414.26</v>
      </c>
      <c r="I35" s="107">
        <v>579.24</v>
      </c>
    </row>
    <row r="36" spans="1:9" ht="15.75">
      <c r="A36" s="103" t="s">
        <v>81</v>
      </c>
      <c r="B36" s="104" t="s">
        <v>176</v>
      </c>
      <c r="C36" s="475" t="s">
        <v>177</v>
      </c>
      <c r="D36" s="476"/>
      <c r="E36" s="476"/>
      <c r="F36" s="476"/>
      <c r="G36" s="105" t="s">
        <v>706</v>
      </c>
      <c r="H36" s="107">
        <v>18206.849999999999</v>
      </c>
      <c r="I36" s="107">
        <v>19499.900000000001</v>
      </c>
    </row>
    <row r="37" spans="1:9" ht="15.75">
      <c r="A37" s="103" t="s">
        <v>178</v>
      </c>
      <c r="B37" s="104" t="s">
        <v>179</v>
      </c>
      <c r="C37" s="475" t="s">
        <v>180</v>
      </c>
      <c r="D37" s="476"/>
      <c r="E37" s="476"/>
      <c r="F37" s="476"/>
      <c r="G37" s="105" t="s">
        <v>707</v>
      </c>
      <c r="H37" s="107">
        <v>1512</v>
      </c>
      <c r="I37" s="107">
        <v>470.27</v>
      </c>
    </row>
    <row r="38" spans="1:9" ht="15.75">
      <c r="A38" s="103" t="s">
        <v>181</v>
      </c>
      <c r="B38" s="104" t="s">
        <v>182</v>
      </c>
      <c r="C38" s="475" t="s">
        <v>183</v>
      </c>
      <c r="D38" s="476"/>
      <c r="E38" s="476"/>
      <c r="F38" s="476"/>
      <c r="G38" s="105"/>
      <c r="H38" s="107"/>
      <c r="I38" s="107">
        <v>2028.49</v>
      </c>
    </row>
    <row r="39" spans="1:9" ht="15.75">
      <c r="A39" s="103" t="s">
        <v>184</v>
      </c>
      <c r="B39" s="104" t="s">
        <v>185</v>
      </c>
      <c r="C39" s="477" t="s">
        <v>185</v>
      </c>
      <c r="D39" s="476"/>
      <c r="E39" s="476"/>
      <c r="F39" s="476"/>
      <c r="G39" s="105"/>
      <c r="H39" s="107"/>
      <c r="I39" s="107"/>
    </row>
    <row r="40" spans="1:9" ht="15.75">
      <c r="A40" s="103" t="s">
        <v>186</v>
      </c>
      <c r="B40" s="104" t="s">
        <v>187</v>
      </c>
      <c r="C40" s="475" t="s">
        <v>187</v>
      </c>
      <c r="D40" s="476"/>
      <c r="E40" s="476"/>
      <c r="F40" s="476"/>
      <c r="G40" s="105" t="s">
        <v>708</v>
      </c>
      <c r="H40" s="107">
        <v>29463.27</v>
      </c>
      <c r="I40" s="107">
        <v>47690.28</v>
      </c>
    </row>
    <row r="41" spans="1:9" ht="15.75" customHeight="1">
      <c r="A41" s="103" t="s">
        <v>188</v>
      </c>
      <c r="B41" s="104" t="s">
        <v>189</v>
      </c>
      <c r="C41" s="477" t="s">
        <v>190</v>
      </c>
      <c r="D41" s="478"/>
      <c r="E41" s="478"/>
      <c r="F41" s="478"/>
      <c r="G41" s="105"/>
      <c r="H41" s="107"/>
      <c r="I41" s="107"/>
    </row>
    <row r="42" spans="1:9" ht="15.75" customHeight="1">
      <c r="A42" s="103" t="s">
        <v>191</v>
      </c>
      <c r="B42" s="104" t="s">
        <v>192</v>
      </c>
      <c r="C42" s="477" t="s">
        <v>193</v>
      </c>
      <c r="D42" s="476"/>
      <c r="E42" s="476"/>
      <c r="F42" s="476"/>
      <c r="G42" s="105"/>
      <c r="H42" s="107"/>
      <c r="I42" s="107"/>
    </row>
    <row r="43" spans="1:9" ht="15.75">
      <c r="A43" s="103" t="s">
        <v>194</v>
      </c>
      <c r="B43" s="104" t="s">
        <v>195</v>
      </c>
      <c r="C43" s="477" t="s">
        <v>196</v>
      </c>
      <c r="D43" s="476"/>
      <c r="E43" s="476"/>
      <c r="F43" s="476"/>
      <c r="G43" s="105"/>
      <c r="H43" s="107"/>
      <c r="I43" s="107"/>
    </row>
    <row r="44" spans="1:9" ht="15.75">
      <c r="A44" s="103" t="s">
        <v>197</v>
      </c>
      <c r="B44" s="104" t="s">
        <v>198</v>
      </c>
      <c r="C44" s="477" t="s">
        <v>199</v>
      </c>
      <c r="D44" s="476"/>
      <c r="E44" s="476"/>
      <c r="F44" s="476"/>
      <c r="G44" s="105" t="s">
        <v>709</v>
      </c>
      <c r="H44" s="107">
        <v>4787.3500000000004</v>
      </c>
      <c r="I44" s="107">
        <v>4445.88</v>
      </c>
    </row>
    <row r="45" spans="1:9" ht="15.75">
      <c r="A45" s="103" t="s">
        <v>200</v>
      </c>
      <c r="B45" s="104" t="s">
        <v>201</v>
      </c>
      <c r="C45" s="464" t="s">
        <v>202</v>
      </c>
      <c r="D45" s="465"/>
      <c r="E45" s="465"/>
      <c r="F45" s="466"/>
      <c r="G45" s="105"/>
      <c r="H45" s="107"/>
      <c r="I45" s="107"/>
    </row>
    <row r="46" spans="1:9" ht="15.75">
      <c r="A46" s="100" t="s">
        <v>58</v>
      </c>
      <c r="B46" s="110" t="s">
        <v>203</v>
      </c>
      <c r="C46" s="470" t="s">
        <v>203</v>
      </c>
      <c r="D46" s="468"/>
      <c r="E46" s="468"/>
      <c r="F46" s="469"/>
      <c r="G46" s="101"/>
      <c r="H46" s="102">
        <f>H21-H31</f>
        <v>0</v>
      </c>
      <c r="I46" s="102">
        <f>I21-I31</f>
        <v>0</v>
      </c>
    </row>
    <row r="47" spans="1:9" ht="15.75">
      <c r="A47" s="100" t="s">
        <v>84</v>
      </c>
      <c r="B47" s="100" t="s">
        <v>204</v>
      </c>
      <c r="C47" s="467" t="s">
        <v>204</v>
      </c>
      <c r="D47" s="468"/>
      <c r="E47" s="468"/>
      <c r="F47" s="469"/>
      <c r="G47" s="111"/>
      <c r="H47" s="102">
        <f>IF(TYPE(H48)=1,H48,0)-IF(TYPE(H49)=1,H49,0)-IF(TYPE(H50)=1,H50,0)</f>
        <v>0</v>
      </c>
      <c r="I47" s="102">
        <f>IF(TYPE(I48)=1,I48,0)-IF(TYPE(I49)=1,I49,0)-IF(TYPE(I50)=1,I50,0)</f>
        <v>0</v>
      </c>
    </row>
    <row r="48" spans="1:9" ht="15.75">
      <c r="A48" s="108" t="s">
        <v>205</v>
      </c>
      <c r="B48" s="104" t="s">
        <v>206</v>
      </c>
      <c r="C48" s="464" t="s">
        <v>207</v>
      </c>
      <c r="D48" s="465"/>
      <c r="E48" s="465"/>
      <c r="F48" s="466"/>
      <c r="G48" s="112"/>
      <c r="H48" s="106"/>
      <c r="I48" s="107"/>
    </row>
    <row r="49" spans="1:9" ht="15.75">
      <c r="A49" s="108" t="s">
        <v>30</v>
      </c>
      <c r="B49" s="104" t="s">
        <v>208</v>
      </c>
      <c r="C49" s="464" t="s">
        <v>208</v>
      </c>
      <c r="D49" s="465"/>
      <c r="E49" s="465"/>
      <c r="F49" s="466"/>
      <c r="G49" s="112"/>
      <c r="H49" s="107"/>
      <c r="I49" s="107"/>
    </row>
    <row r="50" spans="1:9" ht="15.75">
      <c r="A50" s="108" t="s">
        <v>209</v>
      </c>
      <c r="B50" s="104" t="s">
        <v>210</v>
      </c>
      <c r="C50" s="464" t="s">
        <v>211</v>
      </c>
      <c r="D50" s="465"/>
      <c r="E50" s="465"/>
      <c r="F50" s="466"/>
      <c r="G50" s="112"/>
      <c r="H50" s="107"/>
      <c r="I50" s="107"/>
    </row>
    <row r="51" spans="1:9" ht="15.75">
      <c r="A51" s="100" t="s">
        <v>91</v>
      </c>
      <c r="B51" s="110" t="s">
        <v>212</v>
      </c>
      <c r="C51" s="470" t="s">
        <v>212</v>
      </c>
      <c r="D51" s="468"/>
      <c r="E51" s="468"/>
      <c r="F51" s="469"/>
      <c r="G51" s="111"/>
      <c r="H51" s="107"/>
      <c r="I51" s="107"/>
    </row>
    <row r="52" spans="1:9" ht="30" customHeight="1">
      <c r="A52" s="100" t="s">
        <v>117</v>
      </c>
      <c r="B52" s="110" t="s">
        <v>213</v>
      </c>
      <c r="C52" s="471" t="s">
        <v>213</v>
      </c>
      <c r="D52" s="472"/>
      <c r="E52" s="472"/>
      <c r="F52" s="473"/>
      <c r="G52" s="111"/>
      <c r="H52" s="107"/>
      <c r="I52" s="107"/>
    </row>
    <row r="53" spans="1:9" ht="15.75">
      <c r="A53" s="100" t="s">
        <v>129</v>
      </c>
      <c r="B53" s="110" t="s">
        <v>214</v>
      </c>
      <c r="C53" s="470" t="s">
        <v>214</v>
      </c>
      <c r="D53" s="468"/>
      <c r="E53" s="468"/>
      <c r="F53" s="469"/>
      <c r="G53" s="111"/>
      <c r="H53" s="107"/>
      <c r="I53" s="107"/>
    </row>
    <row r="54" spans="1:9" ht="30" customHeight="1">
      <c r="A54" s="100" t="s">
        <v>215</v>
      </c>
      <c r="B54" s="100" t="s">
        <v>216</v>
      </c>
      <c r="C54" s="474" t="s">
        <v>216</v>
      </c>
      <c r="D54" s="472"/>
      <c r="E54" s="472"/>
      <c r="F54" s="473"/>
      <c r="G54" s="111"/>
      <c r="H54" s="102">
        <f>SUM(H46,H47,H51,H52,H53)</f>
        <v>0</v>
      </c>
      <c r="I54" s="102">
        <f>SUM(I46,I47,I51,I52,I53)</f>
        <v>0</v>
      </c>
    </row>
    <row r="55" spans="1:9" ht="15.75">
      <c r="A55" s="100" t="s">
        <v>18</v>
      </c>
      <c r="B55" s="100" t="s">
        <v>217</v>
      </c>
      <c r="C55" s="467" t="s">
        <v>217</v>
      </c>
      <c r="D55" s="468"/>
      <c r="E55" s="468"/>
      <c r="F55" s="469"/>
      <c r="G55" s="111"/>
      <c r="H55" s="107"/>
      <c r="I55" s="107"/>
    </row>
    <row r="56" spans="1:9" ht="15.75">
      <c r="A56" s="100" t="s">
        <v>218</v>
      </c>
      <c r="B56" s="110" t="s">
        <v>219</v>
      </c>
      <c r="C56" s="470" t="s">
        <v>219</v>
      </c>
      <c r="D56" s="468"/>
      <c r="E56" s="468"/>
      <c r="F56" s="469"/>
      <c r="G56" s="111"/>
      <c r="H56" s="102">
        <f>SUM(H54,H55)</f>
        <v>0</v>
      </c>
      <c r="I56" s="102">
        <f>SUM(I54,I55)</f>
        <v>0</v>
      </c>
    </row>
    <row r="57" spans="1:9" ht="15.75">
      <c r="A57" s="108" t="s">
        <v>18</v>
      </c>
      <c r="B57" s="104" t="s">
        <v>220</v>
      </c>
      <c r="C57" s="464" t="s">
        <v>220</v>
      </c>
      <c r="D57" s="465"/>
      <c r="E57" s="465"/>
      <c r="F57" s="466"/>
      <c r="G57" s="112"/>
      <c r="H57" s="106"/>
      <c r="I57" s="106"/>
    </row>
    <row r="58" spans="1:9" ht="15.75">
      <c r="A58" s="108" t="s">
        <v>30</v>
      </c>
      <c r="B58" s="104" t="s">
        <v>221</v>
      </c>
      <c r="C58" s="464" t="s">
        <v>221</v>
      </c>
      <c r="D58" s="465"/>
      <c r="E58" s="465"/>
      <c r="F58" s="466"/>
      <c r="G58" s="112"/>
      <c r="H58" s="106"/>
      <c r="I58" s="106"/>
    </row>
    <row r="59" spans="1:9">
      <c r="A59" s="113"/>
      <c r="B59" s="113"/>
      <c r="C59" s="113"/>
      <c r="D59" s="113"/>
      <c r="G59" s="114"/>
      <c r="H59" s="114"/>
      <c r="I59" s="114"/>
    </row>
    <row r="60" spans="1:9" ht="15.75" customHeight="1">
      <c r="A60" s="458" t="s">
        <v>132</v>
      </c>
      <c r="B60" s="458"/>
      <c r="C60" s="458"/>
      <c r="D60" s="458"/>
      <c r="E60" s="458"/>
      <c r="F60" s="458"/>
      <c r="G60" s="115"/>
      <c r="H60" s="459" t="s">
        <v>133</v>
      </c>
      <c r="I60" s="459"/>
    </row>
    <row r="61" spans="1:9" s="96" customFormat="1" ht="18.75" customHeight="1">
      <c r="A61" s="460" t="s">
        <v>222</v>
      </c>
      <c r="B61" s="460"/>
      <c r="C61" s="460"/>
      <c r="D61" s="460"/>
      <c r="E61" s="460"/>
      <c r="F61" s="460"/>
      <c r="G61" s="116" t="s">
        <v>135</v>
      </c>
      <c r="H61" s="461" t="s">
        <v>136</v>
      </c>
      <c r="I61" s="461"/>
    </row>
    <row r="62" spans="1:9" s="96" customFormat="1" ht="10.5" customHeight="1">
      <c r="A62" s="117"/>
      <c r="B62" s="117"/>
      <c r="C62" s="117"/>
      <c r="D62" s="117"/>
      <c r="E62" s="117"/>
      <c r="F62" s="117"/>
      <c r="G62" s="117"/>
      <c r="H62" s="118"/>
      <c r="I62" s="118"/>
    </row>
    <row r="63" spans="1:9" s="96" customFormat="1" ht="15" customHeight="1">
      <c r="A63" s="462" t="s">
        <v>137</v>
      </c>
      <c r="B63" s="462"/>
      <c r="C63" s="462"/>
      <c r="D63" s="462"/>
      <c r="E63" s="462"/>
      <c r="F63" s="462"/>
      <c r="G63" s="119" t="s">
        <v>223</v>
      </c>
      <c r="H63" s="463" t="s">
        <v>138</v>
      </c>
      <c r="I63" s="463"/>
    </row>
    <row r="64" spans="1:9" s="96" customFormat="1" ht="12" customHeight="1">
      <c r="A64" s="456" t="s">
        <v>224</v>
      </c>
      <c r="B64" s="456"/>
      <c r="C64" s="456"/>
      <c r="D64" s="456"/>
      <c r="E64" s="456"/>
      <c r="F64" s="456"/>
      <c r="G64" s="120" t="s">
        <v>225</v>
      </c>
      <c r="H64" s="457" t="s">
        <v>136</v>
      </c>
      <c r="I64" s="457"/>
    </row>
    <row r="67" spans="1:10" ht="12.75" customHeight="1">
      <c r="A67" s="121"/>
      <c r="B67" s="121"/>
      <c r="C67" s="121"/>
      <c r="D67" s="121"/>
      <c r="E67" s="122"/>
      <c r="F67" s="121"/>
      <c r="G67" s="121"/>
      <c r="H67" s="123"/>
      <c r="I67" s="121"/>
      <c r="J67" s="121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Normal="100" workbookViewId="0">
      <selection activeCell="G18" sqref="G18"/>
    </sheetView>
  </sheetViews>
  <sheetFormatPr defaultRowHeight="12.75"/>
  <cols>
    <col min="1" max="1" width="3.28515625" style="126" customWidth="1"/>
    <col min="2" max="2" width="26.140625" style="126" customWidth="1"/>
    <col min="3" max="3" width="6.85546875" style="126" customWidth="1"/>
    <col min="4" max="6" width="9.140625" style="126"/>
    <col min="7" max="7" width="10.140625" style="126" customWidth="1"/>
    <col min="8" max="8" width="9.140625" style="126"/>
    <col min="9" max="10" width="7.85546875" style="126" customWidth="1"/>
    <col min="11" max="256" width="9.140625" style="126"/>
    <col min="257" max="257" width="3.28515625" style="126" customWidth="1"/>
    <col min="258" max="258" width="26.140625" style="126" customWidth="1"/>
    <col min="259" max="259" width="6.85546875" style="126" customWidth="1"/>
    <col min="260" max="262" width="9.140625" style="126"/>
    <col min="263" max="263" width="10.140625" style="126" customWidth="1"/>
    <col min="264" max="264" width="9.140625" style="126"/>
    <col min="265" max="266" width="7.85546875" style="126" customWidth="1"/>
    <col min="267" max="512" width="9.140625" style="126"/>
    <col min="513" max="513" width="3.28515625" style="126" customWidth="1"/>
    <col min="514" max="514" width="26.140625" style="126" customWidth="1"/>
    <col min="515" max="515" width="6.85546875" style="126" customWidth="1"/>
    <col min="516" max="518" width="9.140625" style="126"/>
    <col min="519" max="519" width="10.140625" style="126" customWidth="1"/>
    <col min="520" max="520" width="9.140625" style="126"/>
    <col min="521" max="522" width="7.85546875" style="126" customWidth="1"/>
    <col min="523" max="768" width="9.140625" style="126"/>
    <col min="769" max="769" width="3.28515625" style="126" customWidth="1"/>
    <col min="770" max="770" width="26.140625" style="126" customWidth="1"/>
    <col min="771" max="771" width="6.85546875" style="126" customWidth="1"/>
    <col min="772" max="774" width="9.140625" style="126"/>
    <col min="775" max="775" width="10.140625" style="126" customWidth="1"/>
    <col min="776" max="776" width="9.140625" style="126"/>
    <col min="777" max="778" width="7.85546875" style="126" customWidth="1"/>
    <col min="779" max="1024" width="9.140625" style="126"/>
    <col min="1025" max="1025" width="3.28515625" style="126" customWidth="1"/>
    <col min="1026" max="1026" width="26.140625" style="126" customWidth="1"/>
    <col min="1027" max="1027" width="6.85546875" style="126" customWidth="1"/>
    <col min="1028" max="1030" width="9.140625" style="126"/>
    <col min="1031" max="1031" width="10.140625" style="126" customWidth="1"/>
    <col min="1032" max="1032" width="9.140625" style="126"/>
    <col min="1033" max="1034" width="7.85546875" style="126" customWidth="1"/>
    <col min="1035" max="1280" width="9.140625" style="126"/>
    <col min="1281" max="1281" width="3.28515625" style="126" customWidth="1"/>
    <col min="1282" max="1282" width="26.140625" style="126" customWidth="1"/>
    <col min="1283" max="1283" width="6.85546875" style="126" customWidth="1"/>
    <col min="1284" max="1286" width="9.140625" style="126"/>
    <col min="1287" max="1287" width="10.140625" style="126" customWidth="1"/>
    <col min="1288" max="1288" width="9.140625" style="126"/>
    <col min="1289" max="1290" width="7.85546875" style="126" customWidth="1"/>
    <col min="1291" max="1536" width="9.140625" style="126"/>
    <col min="1537" max="1537" width="3.28515625" style="126" customWidth="1"/>
    <col min="1538" max="1538" width="26.140625" style="126" customWidth="1"/>
    <col min="1539" max="1539" width="6.85546875" style="126" customWidth="1"/>
    <col min="1540" max="1542" width="9.140625" style="126"/>
    <col min="1543" max="1543" width="10.140625" style="126" customWidth="1"/>
    <col min="1544" max="1544" width="9.140625" style="126"/>
    <col min="1545" max="1546" width="7.85546875" style="126" customWidth="1"/>
    <col min="1547" max="1792" width="9.140625" style="126"/>
    <col min="1793" max="1793" width="3.28515625" style="126" customWidth="1"/>
    <col min="1794" max="1794" width="26.140625" style="126" customWidth="1"/>
    <col min="1795" max="1795" width="6.85546875" style="126" customWidth="1"/>
    <col min="1796" max="1798" width="9.140625" style="126"/>
    <col min="1799" max="1799" width="10.140625" style="126" customWidth="1"/>
    <col min="1800" max="1800" width="9.140625" style="126"/>
    <col min="1801" max="1802" width="7.85546875" style="126" customWidth="1"/>
    <col min="1803" max="2048" width="9.140625" style="126"/>
    <col min="2049" max="2049" width="3.28515625" style="126" customWidth="1"/>
    <col min="2050" max="2050" width="26.140625" style="126" customWidth="1"/>
    <col min="2051" max="2051" width="6.85546875" style="126" customWidth="1"/>
    <col min="2052" max="2054" width="9.140625" style="126"/>
    <col min="2055" max="2055" width="10.140625" style="126" customWidth="1"/>
    <col min="2056" max="2056" width="9.140625" style="126"/>
    <col min="2057" max="2058" width="7.85546875" style="126" customWidth="1"/>
    <col min="2059" max="2304" width="9.140625" style="126"/>
    <col min="2305" max="2305" width="3.28515625" style="126" customWidth="1"/>
    <col min="2306" max="2306" width="26.140625" style="126" customWidth="1"/>
    <col min="2307" max="2307" width="6.85546875" style="126" customWidth="1"/>
    <col min="2308" max="2310" width="9.140625" style="126"/>
    <col min="2311" max="2311" width="10.140625" style="126" customWidth="1"/>
    <col min="2312" max="2312" width="9.140625" style="126"/>
    <col min="2313" max="2314" width="7.85546875" style="126" customWidth="1"/>
    <col min="2315" max="2560" width="9.140625" style="126"/>
    <col min="2561" max="2561" width="3.28515625" style="126" customWidth="1"/>
    <col min="2562" max="2562" width="26.140625" style="126" customWidth="1"/>
    <col min="2563" max="2563" width="6.85546875" style="126" customWidth="1"/>
    <col min="2564" max="2566" width="9.140625" style="126"/>
    <col min="2567" max="2567" width="10.140625" style="126" customWidth="1"/>
    <col min="2568" max="2568" width="9.140625" style="126"/>
    <col min="2569" max="2570" width="7.85546875" style="126" customWidth="1"/>
    <col min="2571" max="2816" width="9.140625" style="126"/>
    <col min="2817" max="2817" width="3.28515625" style="126" customWidth="1"/>
    <col min="2818" max="2818" width="26.140625" style="126" customWidth="1"/>
    <col min="2819" max="2819" width="6.85546875" style="126" customWidth="1"/>
    <col min="2820" max="2822" width="9.140625" style="126"/>
    <col min="2823" max="2823" width="10.140625" style="126" customWidth="1"/>
    <col min="2824" max="2824" width="9.140625" style="126"/>
    <col min="2825" max="2826" width="7.85546875" style="126" customWidth="1"/>
    <col min="2827" max="3072" width="9.140625" style="126"/>
    <col min="3073" max="3073" width="3.28515625" style="126" customWidth="1"/>
    <col min="3074" max="3074" width="26.140625" style="126" customWidth="1"/>
    <col min="3075" max="3075" width="6.85546875" style="126" customWidth="1"/>
    <col min="3076" max="3078" width="9.140625" style="126"/>
    <col min="3079" max="3079" width="10.140625" style="126" customWidth="1"/>
    <col min="3080" max="3080" width="9.140625" style="126"/>
    <col min="3081" max="3082" width="7.85546875" style="126" customWidth="1"/>
    <col min="3083" max="3328" width="9.140625" style="126"/>
    <col min="3329" max="3329" width="3.28515625" style="126" customWidth="1"/>
    <col min="3330" max="3330" width="26.140625" style="126" customWidth="1"/>
    <col min="3331" max="3331" width="6.85546875" style="126" customWidth="1"/>
    <col min="3332" max="3334" width="9.140625" style="126"/>
    <col min="3335" max="3335" width="10.140625" style="126" customWidth="1"/>
    <col min="3336" max="3336" width="9.140625" style="126"/>
    <col min="3337" max="3338" width="7.85546875" style="126" customWidth="1"/>
    <col min="3339" max="3584" width="9.140625" style="126"/>
    <col min="3585" max="3585" width="3.28515625" style="126" customWidth="1"/>
    <col min="3586" max="3586" width="26.140625" style="126" customWidth="1"/>
    <col min="3587" max="3587" width="6.85546875" style="126" customWidth="1"/>
    <col min="3588" max="3590" width="9.140625" style="126"/>
    <col min="3591" max="3591" width="10.140625" style="126" customWidth="1"/>
    <col min="3592" max="3592" width="9.140625" style="126"/>
    <col min="3593" max="3594" width="7.85546875" style="126" customWidth="1"/>
    <col min="3595" max="3840" width="9.140625" style="126"/>
    <col min="3841" max="3841" width="3.28515625" style="126" customWidth="1"/>
    <col min="3842" max="3842" width="26.140625" style="126" customWidth="1"/>
    <col min="3843" max="3843" width="6.85546875" style="126" customWidth="1"/>
    <col min="3844" max="3846" width="9.140625" style="126"/>
    <col min="3847" max="3847" width="10.140625" style="126" customWidth="1"/>
    <col min="3848" max="3848" width="9.140625" style="126"/>
    <col min="3849" max="3850" width="7.85546875" style="126" customWidth="1"/>
    <col min="3851" max="4096" width="9.140625" style="126"/>
    <col min="4097" max="4097" width="3.28515625" style="126" customWidth="1"/>
    <col min="4098" max="4098" width="26.140625" style="126" customWidth="1"/>
    <col min="4099" max="4099" width="6.85546875" style="126" customWidth="1"/>
    <col min="4100" max="4102" width="9.140625" style="126"/>
    <col min="4103" max="4103" width="10.140625" style="126" customWidth="1"/>
    <col min="4104" max="4104" width="9.140625" style="126"/>
    <col min="4105" max="4106" width="7.85546875" style="126" customWidth="1"/>
    <col min="4107" max="4352" width="9.140625" style="126"/>
    <col min="4353" max="4353" width="3.28515625" style="126" customWidth="1"/>
    <col min="4354" max="4354" width="26.140625" style="126" customWidth="1"/>
    <col min="4355" max="4355" width="6.85546875" style="126" customWidth="1"/>
    <col min="4356" max="4358" width="9.140625" style="126"/>
    <col min="4359" max="4359" width="10.140625" style="126" customWidth="1"/>
    <col min="4360" max="4360" width="9.140625" style="126"/>
    <col min="4361" max="4362" width="7.85546875" style="126" customWidth="1"/>
    <col min="4363" max="4608" width="9.140625" style="126"/>
    <col min="4609" max="4609" width="3.28515625" style="126" customWidth="1"/>
    <col min="4610" max="4610" width="26.140625" style="126" customWidth="1"/>
    <col min="4611" max="4611" width="6.85546875" style="126" customWidth="1"/>
    <col min="4612" max="4614" width="9.140625" style="126"/>
    <col min="4615" max="4615" width="10.140625" style="126" customWidth="1"/>
    <col min="4616" max="4616" width="9.140625" style="126"/>
    <col min="4617" max="4618" width="7.85546875" style="126" customWidth="1"/>
    <col min="4619" max="4864" width="9.140625" style="126"/>
    <col min="4865" max="4865" width="3.28515625" style="126" customWidth="1"/>
    <col min="4866" max="4866" width="26.140625" style="126" customWidth="1"/>
    <col min="4867" max="4867" width="6.85546875" style="126" customWidth="1"/>
    <col min="4868" max="4870" width="9.140625" style="126"/>
    <col min="4871" max="4871" width="10.140625" style="126" customWidth="1"/>
    <col min="4872" max="4872" width="9.140625" style="126"/>
    <col min="4873" max="4874" width="7.85546875" style="126" customWidth="1"/>
    <col min="4875" max="5120" width="9.140625" style="126"/>
    <col min="5121" max="5121" width="3.28515625" style="126" customWidth="1"/>
    <col min="5122" max="5122" width="26.140625" style="126" customWidth="1"/>
    <col min="5123" max="5123" width="6.85546875" style="126" customWidth="1"/>
    <col min="5124" max="5126" width="9.140625" style="126"/>
    <col min="5127" max="5127" width="10.140625" style="126" customWidth="1"/>
    <col min="5128" max="5128" width="9.140625" style="126"/>
    <col min="5129" max="5130" width="7.85546875" style="126" customWidth="1"/>
    <col min="5131" max="5376" width="9.140625" style="126"/>
    <col min="5377" max="5377" width="3.28515625" style="126" customWidth="1"/>
    <col min="5378" max="5378" width="26.140625" style="126" customWidth="1"/>
    <col min="5379" max="5379" width="6.85546875" style="126" customWidth="1"/>
    <col min="5380" max="5382" width="9.140625" style="126"/>
    <col min="5383" max="5383" width="10.140625" style="126" customWidth="1"/>
    <col min="5384" max="5384" width="9.140625" style="126"/>
    <col min="5385" max="5386" width="7.85546875" style="126" customWidth="1"/>
    <col min="5387" max="5632" width="9.140625" style="126"/>
    <col min="5633" max="5633" width="3.28515625" style="126" customWidth="1"/>
    <col min="5634" max="5634" width="26.140625" style="126" customWidth="1"/>
    <col min="5635" max="5635" width="6.85546875" style="126" customWidth="1"/>
    <col min="5636" max="5638" width="9.140625" style="126"/>
    <col min="5639" max="5639" width="10.140625" style="126" customWidth="1"/>
    <col min="5640" max="5640" width="9.140625" style="126"/>
    <col min="5641" max="5642" width="7.85546875" style="126" customWidth="1"/>
    <col min="5643" max="5888" width="9.140625" style="126"/>
    <col min="5889" max="5889" width="3.28515625" style="126" customWidth="1"/>
    <col min="5890" max="5890" width="26.140625" style="126" customWidth="1"/>
    <col min="5891" max="5891" width="6.85546875" style="126" customWidth="1"/>
    <col min="5892" max="5894" width="9.140625" style="126"/>
    <col min="5895" max="5895" width="10.140625" style="126" customWidth="1"/>
    <col min="5896" max="5896" width="9.140625" style="126"/>
    <col min="5897" max="5898" width="7.85546875" style="126" customWidth="1"/>
    <col min="5899" max="6144" width="9.140625" style="126"/>
    <col min="6145" max="6145" width="3.28515625" style="126" customWidth="1"/>
    <col min="6146" max="6146" width="26.140625" style="126" customWidth="1"/>
    <col min="6147" max="6147" width="6.85546875" style="126" customWidth="1"/>
    <col min="6148" max="6150" width="9.140625" style="126"/>
    <col min="6151" max="6151" width="10.140625" style="126" customWidth="1"/>
    <col min="6152" max="6152" width="9.140625" style="126"/>
    <col min="6153" max="6154" width="7.85546875" style="126" customWidth="1"/>
    <col min="6155" max="6400" width="9.140625" style="126"/>
    <col min="6401" max="6401" width="3.28515625" style="126" customWidth="1"/>
    <col min="6402" max="6402" width="26.140625" style="126" customWidth="1"/>
    <col min="6403" max="6403" width="6.85546875" style="126" customWidth="1"/>
    <col min="6404" max="6406" width="9.140625" style="126"/>
    <col min="6407" max="6407" width="10.140625" style="126" customWidth="1"/>
    <col min="6408" max="6408" width="9.140625" style="126"/>
    <col min="6409" max="6410" width="7.85546875" style="126" customWidth="1"/>
    <col min="6411" max="6656" width="9.140625" style="126"/>
    <col min="6657" max="6657" width="3.28515625" style="126" customWidth="1"/>
    <col min="6658" max="6658" width="26.140625" style="126" customWidth="1"/>
    <col min="6659" max="6659" width="6.85546875" style="126" customWidth="1"/>
    <col min="6660" max="6662" width="9.140625" style="126"/>
    <col min="6663" max="6663" width="10.140625" style="126" customWidth="1"/>
    <col min="6664" max="6664" width="9.140625" style="126"/>
    <col min="6665" max="6666" width="7.85546875" style="126" customWidth="1"/>
    <col min="6667" max="6912" width="9.140625" style="126"/>
    <col min="6913" max="6913" width="3.28515625" style="126" customWidth="1"/>
    <col min="6914" max="6914" width="26.140625" style="126" customWidth="1"/>
    <col min="6915" max="6915" width="6.85546875" style="126" customWidth="1"/>
    <col min="6916" max="6918" width="9.140625" style="126"/>
    <col min="6919" max="6919" width="10.140625" style="126" customWidth="1"/>
    <col min="6920" max="6920" width="9.140625" style="126"/>
    <col min="6921" max="6922" width="7.85546875" style="126" customWidth="1"/>
    <col min="6923" max="7168" width="9.140625" style="126"/>
    <col min="7169" max="7169" width="3.28515625" style="126" customWidth="1"/>
    <col min="7170" max="7170" width="26.140625" style="126" customWidth="1"/>
    <col min="7171" max="7171" width="6.85546875" style="126" customWidth="1"/>
    <col min="7172" max="7174" width="9.140625" style="126"/>
    <col min="7175" max="7175" width="10.140625" style="126" customWidth="1"/>
    <col min="7176" max="7176" width="9.140625" style="126"/>
    <col min="7177" max="7178" width="7.85546875" style="126" customWidth="1"/>
    <col min="7179" max="7424" width="9.140625" style="126"/>
    <col min="7425" max="7425" width="3.28515625" style="126" customWidth="1"/>
    <col min="7426" max="7426" width="26.140625" style="126" customWidth="1"/>
    <col min="7427" max="7427" width="6.85546875" style="126" customWidth="1"/>
    <col min="7428" max="7430" width="9.140625" style="126"/>
    <col min="7431" max="7431" width="10.140625" style="126" customWidth="1"/>
    <col min="7432" max="7432" width="9.140625" style="126"/>
    <col min="7433" max="7434" width="7.85546875" style="126" customWidth="1"/>
    <col min="7435" max="7680" width="9.140625" style="126"/>
    <col min="7681" max="7681" width="3.28515625" style="126" customWidth="1"/>
    <col min="7682" max="7682" width="26.140625" style="126" customWidth="1"/>
    <col min="7683" max="7683" width="6.85546875" style="126" customWidth="1"/>
    <col min="7684" max="7686" width="9.140625" style="126"/>
    <col min="7687" max="7687" width="10.140625" style="126" customWidth="1"/>
    <col min="7688" max="7688" width="9.140625" style="126"/>
    <col min="7689" max="7690" width="7.85546875" style="126" customWidth="1"/>
    <col min="7691" max="7936" width="9.140625" style="126"/>
    <col min="7937" max="7937" width="3.28515625" style="126" customWidth="1"/>
    <col min="7938" max="7938" width="26.140625" style="126" customWidth="1"/>
    <col min="7939" max="7939" width="6.85546875" style="126" customWidth="1"/>
    <col min="7940" max="7942" width="9.140625" style="126"/>
    <col min="7943" max="7943" width="10.140625" style="126" customWidth="1"/>
    <col min="7944" max="7944" width="9.140625" style="126"/>
    <col min="7945" max="7946" width="7.85546875" style="126" customWidth="1"/>
    <col min="7947" max="8192" width="9.140625" style="126"/>
    <col min="8193" max="8193" width="3.28515625" style="126" customWidth="1"/>
    <col min="8194" max="8194" width="26.140625" style="126" customWidth="1"/>
    <col min="8195" max="8195" width="6.85546875" style="126" customWidth="1"/>
    <col min="8196" max="8198" width="9.140625" style="126"/>
    <col min="8199" max="8199" width="10.140625" style="126" customWidth="1"/>
    <col min="8200" max="8200" width="9.140625" style="126"/>
    <col min="8201" max="8202" width="7.85546875" style="126" customWidth="1"/>
    <col min="8203" max="8448" width="9.140625" style="126"/>
    <col min="8449" max="8449" width="3.28515625" style="126" customWidth="1"/>
    <col min="8450" max="8450" width="26.140625" style="126" customWidth="1"/>
    <col min="8451" max="8451" width="6.85546875" style="126" customWidth="1"/>
    <col min="8452" max="8454" width="9.140625" style="126"/>
    <col min="8455" max="8455" width="10.140625" style="126" customWidth="1"/>
    <col min="8456" max="8456" width="9.140625" style="126"/>
    <col min="8457" max="8458" width="7.85546875" style="126" customWidth="1"/>
    <col min="8459" max="8704" width="9.140625" style="126"/>
    <col min="8705" max="8705" width="3.28515625" style="126" customWidth="1"/>
    <col min="8706" max="8706" width="26.140625" style="126" customWidth="1"/>
    <col min="8707" max="8707" width="6.85546875" style="126" customWidth="1"/>
    <col min="8708" max="8710" width="9.140625" style="126"/>
    <col min="8711" max="8711" width="10.140625" style="126" customWidth="1"/>
    <col min="8712" max="8712" width="9.140625" style="126"/>
    <col min="8713" max="8714" width="7.85546875" style="126" customWidth="1"/>
    <col min="8715" max="8960" width="9.140625" style="126"/>
    <col min="8961" max="8961" width="3.28515625" style="126" customWidth="1"/>
    <col min="8962" max="8962" width="26.140625" style="126" customWidth="1"/>
    <col min="8963" max="8963" width="6.85546875" style="126" customWidth="1"/>
    <col min="8964" max="8966" width="9.140625" style="126"/>
    <col min="8967" max="8967" width="10.140625" style="126" customWidth="1"/>
    <col min="8968" max="8968" width="9.140625" style="126"/>
    <col min="8969" max="8970" width="7.85546875" style="126" customWidth="1"/>
    <col min="8971" max="9216" width="9.140625" style="126"/>
    <col min="9217" max="9217" width="3.28515625" style="126" customWidth="1"/>
    <col min="9218" max="9218" width="26.140625" style="126" customWidth="1"/>
    <col min="9219" max="9219" width="6.85546875" style="126" customWidth="1"/>
    <col min="9220" max="9222" width="9.140625" style="126"/>
    <col min="9223" max="9223" width="10.140625" style="126" customWidth="1"/>
    <col min="9224" max="9224" width="9.140625" style="126"/>
    <col min="9225" max="9226" width="7.85546875" style="126" customWidth="1"/>
    <col min="9227" max="9472" width="9.140625" style="126"/>
    <col min="9473" max="9473" width="3.28515625" style="126" customWidth="1"/>
    <col min="9474" max="9474" width="26.140625" style="126" customWidth="1"/>
    <col min="9475" max="9475" width="6.85546875" style="126" customWidth="1"/>
    <col min="9476" max="9478" width="9.140625" style="126"/>
    <col min="9479" max="9479" width="10.140625" style="126" customWidth="1"/>
    <col min="9480" max="9480" width="9.140625" style="126"/>
    <col min="9481" max="9482" width="7.85546875" style="126" customWidth="1"/>
    <col min="9483" max="9728" width="9.140625" style="126"/>
    <col min="9729" max="9729" width="3.28515625" style="126" customWidth="1"/>
    <col min="9730" max="9730" width="26.140625" style="126" customWidth="1"/>
    <col min="9731" max="9731" width="6.85546875" style="126" customWidth="1"/>
    <col min="9732" max="9734" width="9.140625" style="126"/>
    <col min="9735" max="9735" width="10.140625" style="126" customWidth="1"/>
    <col min="9736" max="9736" width="9.140625" style="126"/>
    <col min="9737" max="9738" width="7.85546875" style="126" customWidth="1"/>
    <col min="9739" max="9984" width="9.140625" style="126"/>
    <col min="9985" max="9985" width="3.28515625" style="126" customWidth="1"/>
    <col min="9986" max="9986" width="26.140625" style="126" customWidth="1"/>
    <col min="9987" max="9987" width="6.85546875" style="126" customWidth="1"/>
    <col min="9988" max="9990" width="9.140625" style="126"/>
    <col min="9991" max="9991" width="10.140625" style="126" customWidth="1"/>
    <col min="9992" max="9992" width="9.140625" style="126"/>
    <col min="9993" max="9994" width="7.85546875" style="126" customWidth="1"/>
    <col min="9995" max="10240" width="9.140625" style="126"/>
    <col min="10241" max="10241" width="3.28515625" style="126" customWidth="1"/>
    <col min="10242" max="10242" width="26.140625" style="126" customWidth="1"/>
    <col min="10243" max="10243" width="6.85546875" style="126" customWidth="1"/>
    <col min="10244" max="10246" width="9.140625" style="126"/>
    <col min="10247" max="10247" width="10.140625" style="126" customWidth="1"/>
    <col min="10248" max="10248" width="9.140625" style="126"/>
    <col min="10249" max="10250" width="7.85546875" style="126" customWidth="1"/>
    <col min="10251" max="10496" width="9.140625" style="126"/>
    <col min="10497" max="10497" width="3.28515625" style="126" customWidth="1"/>
    <col min="10498" max="10498" width="26.140625" style="126" customWidth="1"/>
    <col min="10499" max="10499" width="6.85546875" style="126" customWidth="1"/>
    <col min="10500" max="10502" width="9.140625" style="126"/>
    <col min="10503" max="10503" width="10.140625" style="126" customWidth="1"/>
    <col min="10504" max="10504" width="9.140625" style="126"/>
    <col min="10505" max="10506" width="7.85546875" style="126" customWidth="1"/>
    <col min="10507" max="10752" width="9.140625" style="126"/>
    <col min="10753" max="10753" width="3.28515625" style="126" customWidth="1"/>
    <col min="10754" max="10754" width="26.140625" style="126" customWidth="1"/>
    <col min="10755" max="10755" width="6.85546875" style="126" customWidth="1"/>
    <col min="10756" max="10758" width="9.140625" style="126"/>
    <col min="10759" max="10759" width="10.140625" style="126" customWidth="1"/>
    <col min="10760" max="10760" width="9.140625" style="126"/>
    <col min="10761" max="10762" width="7.85546875" style="126" customWidth="1"/>
    <col min="10763" max="11008" width="9.140625" style="126"/>
    <col min="11009" max="11009" width="3.28515625" style="126" customWidth="1"/>
    <col min="11010" max="11010" width="26.140625" style="126" customWidth="1"/>
    <col min="11011" max="11011" width="6.85546875" style="126" customWidth="1"/>
    <col min="11012" max="11014" width="9.140625" style="126"/>
    <col min="11015" max="11015" width="10.140625" style="126" customWidth="1"/>
    <col min="11016" max="11016" width="9.140625" style="126"/>
    <col min="11017" max="11018" width="7.85546875" style="126" customWidth="1"/>
    <col min="11019" max="11264" width="9.140625" style="126"/>
    <col min="11265" max="11265" width="3.28515625" style="126" customWidth="1"/>
    <col min="11266" max="11266" width="26.140625" style="126" customWidth="1"/>
    <col min="11267" max="11267" width="6.85546875" style="126" customWidth="1"/>
    <col min="11268" max="11270" width="9.140625" style="126"/>
    <col min="11271" max="11271" width="10.140625" style="126" customWidth="1"/>
    <col min="11272" max="11272" width="9.140625" style="126"/>
    <col min="11273" max="11274" width="7.85546875" style="126" customWidth="1"/>
    <col min="11275" max="11520" width="9.140625" style="126"/>
    <col min="11521" max="11521" width="3.28515625" style="126" customWidth="1"/>
    <col min="11522" max="11522" width="26.140625" style="126" customWidth="1"/>
    <col min="11523" max="11523" width="6.85546875" style="126" customWidth="1"/>
    <col min="11524" max="11526" width="9.140625" style="126"/>
    <col min="11527" max="11527" width="10.140625" style="126" customWidth="1"/>
    <col min="11528" max="11528" width="9.140625" style="126"/>
    <col min="11529" max="11530" width="7.85546875" style="126" customWidth="1"/>
    <col min="11531" max="11776" width="9.140625" style="126"/>
    <col min="11777" max="11777" width="3.28515625" style="126" customWidth="1"/>
    <col min="11778" max="11778" width="26.140625" style="126" customWidth="1"/>
    <col min="11779" max="11779" width="6.85546875" style="126" customWidth="1"/>
    <col min="11780" max="11782" width="9.140625" style="126"/>
    <col min="11783" max="11783" width="10.140625" style="126" customWidth="1"/>
    <col min="11784" max="11784" width="9.140625" style="126"/>
    <col min="11785" max="11786" width="7.85546875" style="126" customWidth="1"/>
    <col min="11787" max="12032" width="9.140625" style="126"/>
    <col min="12033" max="12033" width="3.28515625" style="126" customWidth="1"/>
    <col min="12034" max="12034" width="26.140625" style="126" customWidth="1"/>
    <col min="12035" max="12035" width="6.85546875" style="126" customWidth="1"/>
    <col min="12036" max="12038" width="9.140625" style="126"/>
    <col min="12039" max="12039" width="10.140625" style="126" customWidth="1"/>
    <col min="12040" max="12040" width="9.140625" style="126"/>
    <col min="12041" max="12042" width="7.85546875" style="126" customWidth="1"/>
    <col min="12043" max="12288" width="9.140625" style="126"/>
    <col min="12289" max="12289" width="3.28515625" style="126" customWidth="1"/>
    <col min="12290" max="12290" width="26.140625" style="126" customWidth="1"/>
    <col min="12291" max="12291" width="6.85546875" style="126" customWidth="1"/>
    <col min="12292" max="12294" width="9.140625" style="126"/>
    <col min="12295" max="12295" width="10.140625" style="126" customWidth="1"/>
    <col min="12296" max="12296" width="9.140625" style="126"/>
    <col min="12297" max="12298" width="7.85546875" style="126" customWidth="1"/>
    <col min="12299" max="12544" width="9.140625" style="126"/>
    <col min="12545" max="12545" width="3.28515625" style="126" customWidth="1"/>
    <col min="12546" max="12546" width="26.140625" style="126" customWidth="1"/>
    <col min="12547" max="12547" width="6.85546875" style="126" customWidth="1"/>
    <col min="12548" max="12550" width="9.140625" style="126"/>
    <col min="12551" max="12551" width="10.140625" style="126" customWidth="1"/>
    <col min="12552" max="12552" width="9.140625" style="126"/>
    <col min="12553" max="12554" width="7.85546875" style="126" customWidth="1"/>
    <col min="12555" max="12800" width="9.140625" style="126"/>
    <col min="12801" max="12801" width="3.28515625" style="126" customWidth="1"/>
    <col min="12802" max="12802" width="26.140625" style="126" customWidth="1"/>
    <col min="12803" max="12803" width="6.85546875" style="126" customWidth="1"/>
    <col min="12804" max="12806" width="9.140625" style="126"/>
    <col min="12807" max="12807" width="10.140625" style="126" customWidth="1"/>
    <col min="12808" max="12808" width="9.140625" style="126"/>
    <col min="12809" max="12810" width="7.85546875" style="126" customWidth="1"/>
    <col min="12811" max="13056" width="9.140625" style="126"/>
    <col min="13057" max="13057" width="3.28515625" style="126" customWidth="1"/>
    <col min="13058" max="13058" width="26.140625" style="126" customWidth="1"/>
    <col min="13059" max="13059" width="6.85546875" style="126" customWidth="1"/>
    <col min="13060" max="13062" width="9.140625" style="126"/>
    <col min="13063" max="13063" width="10.140625" style="126" customWidth="1"/>
    <col min="13064" max="13064" width="9.140625" style="126"/>
    <col min="13065" max="13066" width="7.85546875" style="126" customWidth="1"/>
    <col min="13067" max="13312" width="9.140625" style="126"/>
    <col min="13313" max="13313" width="3.28515625" style="126" customWidth="1"/>
    <col min="13314" max="13314" width="26.140625" style="126" customWidth="1"/>
    <col min="13315" max="13315" width="6.85546875" style="126" customWidth="1"/>
    <col min="13316" max="13318" width="9.140625" style="126"/>
    <col min="13319" max="13319" width="10.140625" style="126" customWidth="1"/>
    <col min="13320" max="13320" width="9.140625" style="126"/>
    <col min="13321" max="13322" width="7.85546875" style="126" customWidth="1"/>
    <col min="13323" max="13568" width="9.140625" style="126"/>
    <col min="13569" max="13569" width="3.28515625" style="126" customWidth="1"/>
    <col min="13570" max="13570" width="26.140625" style="126" customWidth="1"/>
    <col min="13571" max="13571" width="6.85546875" style="126" customWidth="1"/>
    <col min="13572" max="13574" width="9.140625" style="126"/>
    <col min="13575" max="13575" width="10.140625" style="126" customWidth="1"/>
    <col min="13576" max="13576" width="9.140625" style="126"/>
    <col min="13577" max="13578" width="7.85546875" style="126" customWidth="1"/>
    <col min="13579" max="13824" width="9.140625" style="126"/>
    <col min="13825" max="13825" width="3.28515625" style="126" customWidth="1"/>
    <col min="13826" max="13826" width="26.140625" style="126" customWidth="1"/>
    <col min="13827" max="13827" width="6.85546875" style="126" customWidth="1"/>
    <col min="13828" max="13830" width="9.140625" style="126"/>
    <col min="13831" max="13831" width="10.140625" style="126" customWidth="1"/>
    <col min="13832" max="13832" width="9.140625" style="126"/>
    <col min="13833" max="13834" width="7.85546875" style="126" customWidth="1"/>
    <col min="13835" max="14080" width="9.140625" style="126"/>
    <col min="14081" max="14081" width="3.28515625" style="126" customWidth="1"/>
    <col min="14082" max="14082" width="26.140625" style="126" customWidth="1"/>
    <col min="14083" max="14083" width="6.85546875" style="126" customWidth="1"/>
    <col min="14084" max="14086" width="9.140625" style="126"/>
    <col min="14087" max="14087" width="10.140625" style="126" customWidth="1"/>
    <col min="14088" max="14088" width="9.140625" style="126"/>
    <col min="14089" max="14090" width="7.85546875" style="126" customWidth="1"/>
    <col min="14091" max="14336" width="9.140625" style="126"/>
    <col min="14337" max="14337" width="3.28515625" style="126" customWidth="1"/>
    <col min="14338" max="14338" width="26.140625" style="126" customWidth="1"/>
    <col min="14339" max="14339" width="6.85546875" style="126" customWidth="1"/>
    <col min="14340" max="14342" width="9.140625" style="126"/>
    <col min="14343" max="14343" width="10.140625" style="126" customWidth="1"/>
    <col min="14344" max="14344" width="9.140625" style="126"/>
    <col min="14345" max="14346" width="7.85546875" style="126" customWidth="1"/>
    <col min="14347" max="14592" width="9.140625" style="126"/>
    <col min="14593" max="14593" width="3.28515625" style="126" customWidth="1"/>
    <col min="14594" max="14594" width="26.140625" style="126" customWidth="1"/>
    <col min="14595" max="14595" width="6.85546875" style="126" customWidth="1"/>
    <col min="14596" max="14598" width="9.140625" style="126"/>
    <col min="14599" max="14599" width="10.140625" style="126" customWidth="1"/>
    <col min="14600" max="14600" width="9.140625" style="126"/>
    <col min="14601" max="14602" width="7.85546875" style="126" customWidth="1"/>
    <col min="14603" max="14848" width="9.140625" style="126"/>
    <col min="14849" max="14849" width="3.28515625" style="126" customWidth="1"/>
    <col min="14850" max="14850" width="26.140625" style="126" customWidth="1"/>
    <col min="14851" max="14851" width="6.85546875" style="126" customWidth="1"/>
    <col min="14852" max="14854" width="9.140625" style="126"/>
    <col min="14855" max="14855" width="10.140625" style="126" customWidth="1"/>
    <col min="14856" max="14856" width="9.140625" style="126"/>
    <col min="14857" max="14858" width="7.85546875" style="126" customWidth="1"/>
    <col min="14859" max="15104" width="9.140625" style="126"/>
    <col min="15105" max="15105" width="3.28515625" style="126" customWidth="1"/>
    <col min="15106" max="15106" width="26.140625" style="126" customWidth="1"/>
    <col min="15107" max="15107" width="6.85546875" style="126" customWidth="1"/>
    <col min="15108" max="15110" width="9.140625" style="126"/>
    <col min="15111" max="15111" width="10.140625" style="126" customWidth="1"/>
    <col min="15112" max="15112" width="9.140625" style="126"/>
    <col min="15113" max="15114" width="7.85546875" style="126" customWidth="1"/>
    <col min="15115" max="15360" width="9.140625" style="126"/>
    <col min="15361" max="15361" width="3.28515625" style="126" customWidth="1"/>
    <col min="15362" max="15362" width="26.140625" style="126" customWidth="1"/>
    <col min="15363" max="15363" width="6.85546875" style="126" customWidth="1"/>
    <col min="15364" max="15366" width="9.140625" style="126"/>
    <col min="15367" max="15367" width="10.140625" style="126" customWidth="1"/>
    <col min="15368" max="15368" width="9.140625" style="126"/>
    <col min="15369" max="15370" width="7.85546875" style="126" customWidth="1"/>
    <col min="15371" max="15616" width="9.140625" style="126"/>
    <col min="15617" max="15617" width="3.28515625" style="126" customWidth="1"/>
    <col min="15618" max="15618" width="26.140625" style="126" customWidth="1"/>
    <col min="15619" max="15619" width="6.85546875" style="126" customWidth="1"/>
    <col min="15620" max="15622" width="9.140625" style="126"/>
    <col min="15623" max="15623" width="10.140625" style="126" customWidth="1"/>
    <col min="15624" max="15624" width="9.140625" style="126"/>
    <col min="15625" max="15626" width="7.85546875" style="126" customWidth="1"/>
    <col min="15627" max="15872" width="9.140625" style="126"/>
    <col min="15873" max="15873" width="3.28515625" style="126" customWidth="1"/>
    <col min="15874" max="15874" width="26.140625" style="126" customWidth="1"/>
    <col min="15875" max="15875" width="6.85546875" style="126" customWidth="1"/>
    <col min="15876" max="15878" width="9.140625" style="126"/>
    <col min="15879" max="15879" width="10.140625" style="126" customWidth="1"/>
    <col min="15880" max="15880" width="9.140625" style="126"/>
    <col min="15881" max="15882" width="7.85546875" style="126" customWidth="1"/>
    <col min="15883" max="16128" width="9.140625" style="126"/>
    <col min="16129" max="16129" width="3.28515625" style="126" customWidth="1"/>
    <col min="16130" max="16130" width="26.140625" style="126" customWidth="1"/>
    <col min="16131" max="16131" width="6.85546875" style="126" customWidth="1"/>
    <col min="16132" max="16134" width="9.140625" style="126"/>
    <col min="16135" max="16135" width="10.140625" style="126" customWidth="1"/>
    <col min="16136" max="16136" width="9.140625" style="126"/>
    <col min="16137" max="16138" width="7.85546875" style="126" customWidth="1"/>
    <col min="16139" max="16384" width="9.140625" style="126"/>
  </cols>
  <sheetData>
    <row r="1" spans="1:13">
      <c r="A1" s="124"/>
      <c r="B1" s="124"/>
      <c r="C1" s="124"/>
      <c r="D1" s="124"/>
      <c r="E1" s="124"/>
      <c r="F1" s="125"/>
      <c r="H1" s="124"/>
      <c r="I1" s="124"/>
      <c r="J1" s="124"/>
    </row>
    <row r="2" spans="1:13">
      <c r="A2" s="127"/>
      <c r="B2" s="124"/>
      <c r="C2" s="124"/>
      <c r="D2" s="124"/>
      <c r="E2" s="124"/>
      <c r="F2" s="128" t="s">
        <v>226</v>
      </c>
      <c r="G2" s="124"/>
      <c r="H2" s="124"/>
      <c r="I2" s="124"/>
      <c r="J2" s="124"/>
    </row>
    <row r="3" spans="1:13">
      <c r="A3" s="124"/>
      <c r="B3" s="124"/>
      <c r="C3" s="129"/>
      <c r="D3" s="130"/>
      <c r="E3" s="124"/>
      <c r="F3" s="128" t="s">
        <v>227</v>
      </c>
      <c r="G3" s="124"/>
      <c r="H3" s="124"/>
      <c r="I3" s="124"/>
      <c r="J3" s="124"/>
    </row>
    <row r="4" spans="1:13" ht="7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3" ht="15.75">
      <c r="A5" s="510" t="s">
        <v>3</v>
      </c>
      <c r="B5" s="510"/>
      <c r="C5" s="510"/>
      <c r="D5" s="510"/>
      <c r="E5" s="510"/>
      <c r="F5" s="510"/>
      <c r="G5" s="510"/>
      <c r="H5" s="510"/>
      <c r="I5" s="510"/>
      <c r="J5" s="510"/>
      <c r="K5" s="131"/>
      <c r="L5" s="131"/>
      <c r="M5" s="131"/>
    </row>
    <row r="6" spans="1:13" ht="11.25" customHeight="1">
      <c r="A6" s="502" t="s">
        <v>228</v>
      </c>
      <c r="B6" s="502"/>
      <c r="C6" s="502"/>
      <c r="D6" s="502"/>
      <c r="E6" s="502"/>
      <c r="F6" s="502"/>
      <c r="G6" s="502"/>
      <c r="H6" s="502"/>
      <c r="I6" s="502"/>
      <c r="J6" s="502"/>
      <c r="K6" s="132"/>
      <c r="L6" s="132"/>
      <c r="M6" s="132"/>
    </row>
    <row r="7" spans="1:13" ht="15" customHeight="1">
      <c r="A7" s="511" t="s">
        <v>143</v>
      </c>
      <c r="B7" s="511"/>
      <c r="C7" s="511"/>
      <c r="D7" s="511"/>
      <c r="E7" s="511"/>
      <c r="F7" s="511"/>
      <c r="G7" s="511"/>
      <c r="H7" s="511"/>
      <c r="I7" s="511"/>
      <c r="J7" s="511"/>
      <c r="K7" s="133"/>
      <c r="L7" s="133"/>
      <c r="M7" s="133"/>
    </row>
    <row r="8" spans="1:13" ht="11.25" customHeight="1">
      <c r="A8" s="502" t="s">
        <v>229</v>
      </c>
      <c r="B8" s="502"/>
      <c r="C8" s="502"/>
      <c r="D8" s="502"/>
      <c r="E8" s="502"/>
      <c r="F8" s="502"/>
      <c r="G8" s="502"/>
      <c r="H8" s="502"/>
      <c r="I8" s="502"/>
      <c r="J8" s="502"/>
      <c r="K8" s="132"/>
      <c r="L8" s="132"/>
      <c r="M8" s="132"/>
    </row>
    <row r="9" spans="1:13" ht="27.75" customHeight="1">
      <c r="A9" s="512" t="s">
        <v>230</v>
      </c>
      <c r="B9" s="512"/>
      <c r="C9" s="512"/>
      <c r="D9" s="512"/>
      <c r="E9" s="512"/>
      <c r="F9" s="512"/>
      <c r="G9" s="512"/>
      <c r="H9" s="512"/>
      <c r="I9" s="512"/>
      <c r="J9" s="512"/>
      <c r="K9" s="134"/>
      <c r="L9" s="134"/>
      <c r="M9" s="134"/>
    </row>
    <row r="10" spans="1:13" ht="10.5" customHeight="1">
      <c r="A10" s="509"/>
      <c r="B10" s="509"/>
      <c r="C10" s="509"/>
      <c r="D10" s="509"/>
      <c r="E10" s="509"/>
      <c r="F10" s="509"/>
      <c r="G10" s="509"/>
      <c r="H10" s="509"/>
      <c r="I10" s="509"/>
      <c r="J10" s="509"/>
      <c r="K10" s="134"/>
      <c r="L10" s="134"/>
      <c r="M10" s="134"/>
    </row>
    <row r="11" spans="1:13" ht="14.25" customHeight="1">
      <c r="A11" s="500" t="s">
        <v>231</v>
      </c>
      <c r="B11" s="500"/>
      <c r="C11" s="500"/>
      <c r="D11" s="500"/>
      <c r="E11" s="500"/>
      <c r="F11" s="500"/>
      <c r="G11" s="500"/>
      <c r="H11" s="500"/>
      <c r="I11" s="500"/>
      <c r="J11" s="500"/>
      <c r="K11" s="135"/>
      <c r="L11" s="135"/>
      <c r="M11" s="135"/>
    </row>
    <row r="12" spans="1:13" ht="15.75">
      <c r="A12" s="501" t="s">
        <v>232</v>
      </c>
      <c r="B12" s="501"/>
      <c r="C12" s="501"/>
      <c r="D12" s="501"/>
      <c r="E12" s="501"/>
      <c r="F12" s="501"/>
      <c r="G12" s="501"/>
      <c r="H12" s="501"/>
      <c r="I12" s="501"/>
      <c r="J12" s="501"/>
      <c r="K12" s="132"/>
      <c r="L12" s="132"/>
      <c r="M12" s="132"/>
    </row>
    <row r="13" spans="1:13" ht="11.2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2"/>
      <c r="L13" s="132"/>
      <c r="M13" s="132"/>
    </row>
    <row r="14" spans="1:13" ht="15.75">
      <c r="A14" s="502" t="s">
        <v>711</v>
      </c>
      <c r="B14" s="502"/>
      <c r="C14" s="502"/>
      <c r="D14" s="502"/>
      <c r="E14" s="502"/>
      <c r="F14" s="502"/>
      <c r="G14" s="502"/>
      <c r="H14" s="502"/>
      <c r="I14" s="502"/>
      <c r="J14" s="502"/>
      <c r="K14" s="132"/>
      <c r="L14" s="132"/>
      <c r="M14" s="132"/>
    </row>
    <row r="15" spans="1:13" ht="13.5" customHeight="1">
      <c r="A15" s="137"/>
      <c r="B15" s="137"/>
      <c r="C15" s="503" t="s">
        <v>9</v>
      </c>
      <c r="D15" s="503"/>
      <c r="E15" s="503"/>
      <c r="F15" s="137"/>
      <c r="G15" s="137"/>
      <c r="H15" s="137"/>
      <c r="I15" s="137"/>
      <c r="J15" s="137"/>
      <c r="K15" s="132"/>
      <c r="L15" s="132"/>
      <c r="M15" s="132"/>
    </row>
    <row r="16" spans="1:13">
      <c r="A16" s="138"/>
      <c r="B16" s="138"/>
      <c r="C16" s="138"/>
      <c r="D16" s="138"/>
      <c r="E16" s="139" t="s">
        <v>713</v>
      </c>
      <c r="F16" s="140"/>
      <c r="G16" s="140"/>
      <c r="H16" s="140"/>
      <c r="I16" s="140"/>
      <c r="J16" s="140"/>
    </row>
    <row r="17" spans="1:10" ht="13.5" customHeight="1">
      <c r="A17" s="504" t="s">
        <v>11</v>
      </c>
      <c r="B17" s="506" t="s">
        <v>12</v>
      </c>
      <c r="C17" s="506" t="s">
        <v>233</v>
      </c>
      <c r="D17" s="506" t="s">
        <v>234</v>
      </c>
      <c r="E17" s="506"/>
      <c r="F17" s="506"/>
      <c r="G17" s="506"/>
      <c r="H17" s="506"/>
      <c r="I17" s="507" t="s">
        <v>235</v>
      </c>
      <c r="J17" s="506" t="s">
        <v>236</v>
      </c>
    </row>
    <row r="18" spans="1:10" ht="73.5" customHeight="1">
      <c r="A18" s="505"/>
      <c r="B18" s="506"/>
      <c r="C18" s="506"/>
      <c r="D18" s="141" t="s">
        <v>119</v>
      </c>
      <c r="E18" s="141" t="s">
        <v>121</v>
      </c>
      <c r="F18" s="141" t="s">
        <v>237</v>
      </c>
      <c r="G18" s="141" t="s">
        <v>123</v>
      </c>
      <c r="H18" s="141" t="s">
        <v>124</v>
      </c>
      <c r="I18" s="508"/>
      <c r="J18" s="506"/>
    </row>
    <row r="19" spans="1:10">
      <c r="A19" s="142">
        <v>1</v>
      </c>
      <c r="B19" s="143">
        <v>2</v>
      </c>
      <c r="C19" s="143">
        <v>3</v>
      </c>
      <c r="D19" s="144">
        <v>4</v>
      </c>
      <c r="E19" s="143">
        <v>5</v>
      </c>
      <c r="F19" s="142">
        <v>6</v>
      </c>
      <c r="G19" s="143">
        <v>7</v>
      </c>
      <c r="H19" s="142">
        <v>8</v>
      </c>
      <c r="I19" s="145">
        <v>9</v>
      </c>
      <c r="J19" s="146">
        <v>10</v>
      </c>
    </row>
    <row r="20" spans="1:10" ht="15.75">
      <c r="A20" s="141" t="s">
        <v>238</v>
      </c>
      <c r="B20" s="147" t="s">
        <v>239</v>
      </c>
      <c r="C20" s="148"/>
      <c r="D20" s="149"/>
      <c r="E20" s="97"/>
      <c r="F20" s="97"/>
      <c r="G20" s="149"/>
      <c r="H20" s="97"/>
      <c r="I20" s="150"/>
      <c r="J20" s="97"/>
    </row>
    <row r="21" spans="1:10" ht="38.25">
      <c r="A21" s="151" t="s">
        <v>240</v>
      </c>
      <c r="B21" s="152" t="s">
        <v>241</v>
      </c>
      <c r="C21" s="148"/>
      <c r="D21" s="153" t="s">
        <v>242</v>
      </c>
      <c r="E21" s="153"/>
      <c r="F21" s="153" t="s">
        <v>242</v>
      </c>
      <c r="G21" s="153" t="s">
        <v>242</v>
      </c>
      <c r="H21" s="153" t="s">
        <v>242</v>
      </c>
      <c r="I21" s="150"/>
      <c r="J21" s="153" t="s">
        <v>242</v>
      </c>
    </row>
    <row r="22" spans="1:10" ht="38.25">
      <c r="A22" s="151" t="s">
        <v>243</v>
      </c>
      <c r="B22" s="152" t="s">
        <v>244</v>
      </c>
      <c r="C22" s="148"/>
      <c r="D22" s="153" t="s">
        <v>242</v>
      </c>
      <c r="E22" s="153"/>
      <c r="F22" s="153" t="s">
        <v>242</v>
      </c>
      <c r="G22" s="153" t="s">
        <v>242</v>
      </c>
      <c r="H22" s="153" t="s">
        <v>242</v>
      </c>
      <c r="I22" s="150"/>
      <c r="J22" s="153" t="s">
        <v>242</v>
      </c>
    </row>
    <row r="23" spans="1:10" ht="25.5">
      <c r="A23" s="151" t="s">
        <v>245</v>
      </c>
      <c r="B23" s="152" t="s">
        <v>246</v>
      </c>
      <c r="C23" s="154"/>
      <c r="D23" s="153" t="s">
        <v>242</v>
      </c>
      <c r="E23" s="153"/>
      <c r="F23" s="153" t="s">
        <v>242</v>
      </c>
      <c r="G23" s="153" t="s">
        <v>242</v>
      </c>
      <c r="H23" s="155"/>
      <c r="I23" s="150"/>
      <c r="J23" s="153" t="s">
        <v>242</v>
      </c>
    </row>
    <row r="24" spans="1:10" ht="15.75">
      <c r="A24" s="151" t="s">
        <v>247</v>
      </c>
      <c r="B24" s="152" t="s">
        <v>248</v>
      </c>
      <c r="C24" s="154"/>
      <c r="D24" s="153" t="s">
        <v>242</v>
      </c>
      <c r="E24" s="153" t="s">
        <v>242</v>
      </c>
      <c r="F24" s="153"/>
      <c r="G24" s="153" t="s">
        <v>242</v>
      </c>
      <c r="H24" s="153" t="s">
        <v>242</v>
      </c>
      <c r="I24" s="150"/>
      <c r="J24" s="153" t="s">
        <v>242</v>
      </c>
    </row>
    <row r="25" spans="1:10" ht="15.75">
      <c r="A25" s="151" t="s">
        <v>249</v>
      </c>
      <c r="B25" s="152" t="s">
        <v>250</v>
      </c>
      <c r="C25" s="154"/>
      <c r="D25" s="153" t="s">
        <v>242</v>
      </c>
      <c r="E25" s="153" t="s">
        <v>242</v>
      </c>
      <c r="F25" s="153"/>
      <c r="G25" s="153" t="s">
        <v>242</v>
      </c>
      <c r="H25" s="153" t="s">
        <v>242</v>
      </c>
      <c r="I25" s="150"/>
      <c r="J25" s="153" t="s">
        <v>242</v>
      </c>
    </row>
    <row r="26" spans="1:10" ht="25.5">
      <c r="A26" s="151" t="s">
        <v>251</v>
      </c>
      <c r="B26" s="152" t="s">
        <v>252</v>
      </c>
      <c r="C26" s="154"/>
      <c r="D26" s="153"/>
      <c r="E26" s="153" t="s">
        <v>242</v>
      </c>
      <c r="F26" s="153" t="s">
        <v>242</v>
      </c>
      <c r="G26" s="153" t="s">
        <v>242</v>
      </c>
      <c r="H26" s="153" t="s">
        <v>242</v>
      </c>
      <c r="I26" s="150"/>
      <c r="J26" s="156"/>
    </row>
    <row r="27" spans="1:10" ht="25.5">
      <c r="A27" s="151" t="s">
        <v>253</v>
      </c>
      <c r="B27" s="152" t="s">
        <v>254</v>
      </c>
      <c r="C27" s="148"/>
      <c r="D27" s="153" t="s">
        <v>242</v>
      </c>
      <c r="E27" s="153" t="s">
        <v>242</v>
      </c>
      <c r="F27" s="153" t="s">
        <v>242</v>
      </c>
      <c r="G27" s="153"/>
      <c r="H27" s="153"/>
      <c r="I27" s="150"/>
      <c r="J27" s="156"/>
    </row>
    <row r="28" spans="1:10" ht="15.75">
      <c r="A28" s="141" t="s">
        <v>255</v>
      </c>
      <c r="B28" s="157" t="s">
        <v>256</v>
      </c>
      <c r="C28" s="148"/>
      <c r="D28" s="153"/>
      <c r="E28" s="156"/>
      <c r="F28" s="156"/>
      <c r="G28" s="153"/>
      <c r="H28" s="153"/>
      <c r="I28" s="150"/>
      <c r="J28" s="149"/>
    </row>
    <row r="29" spans="1:10" ht="38.25">
      <c r="A29" s="151" t="s">
        <v>257</v>
      </c>
      <c r="B29" s="152" t="s">
        <v>241</v>
      </c>
      <c r="C29" s="148"/>
      <c r="D29" s="153" t="s">
        <v>242</v>
      </c>
      <c r="E29" s="153"/>
      <c r="F29" s="153" t="s">
        <v>242</v>
      </c>
      <c r="G29" s="153" t="s">
        <v>242</v>
      </c>
      <c r="H29" s="153" t="s">
        <v>242</v>
      </c>
      <c r="I29" s="150"/>
      <c r="J29" s="153" t="s">
        <v>242</v>
      </c>
    </row>
    <row r="30" spans="1:10" ht="38.25">
      <c r="A30" s="151" t="s">
        <v>258</v>
      </c>
      <c r="B30" s="152" t="s">
        <v>244</v>
      </c>
      <c r="C30" s="148"/>
      <c r="D30" s="153" t="s">
        <v>242</v>
      </c>
      <c r="E30" s="153"/>
      <c r="F30" s="153" t="s">
        <v>242</v>
      </c>
      <c r="G30" s="153" t="s">
        <v>242</v>
      </c>
      <c r="H30" s="153" t="s">
        <v>242</v>
      </c>
      <c r="I30" s="150"/>
      <c r="J30" s="153" t="s">
        <v>242</v>
      </c>
    </row>
    <row r="31" spans="1:10" ht="25.5">
      <c r="A31" s="151" t="s">
        <v>259</v>
      </c>
      <c r="B31" s="152" t="s">
        <v>246</v>
      </c>
      <c r="C31" s="148"/>
      <c r="D31" s="153" t="s">
        <v>242</v>
      </c>
      <c r="E31" s="153"/>
      <c r="F31" s="153" t="s">
        <v>242</v>
      </c>
      <c r="G31" s="153" t="s">
        <v>242</v>
      </c>
      <c r="H31" s="155"/>
      <c r="I31" s="150"/>
      <c r="J31" s="153" t="s">
        <v>242</v>
      </c>
    </row>
    <row r="32" spans="1:10" ht="15.75">
      <c r="A32" s="151" t="s">
        <v>260</v>
      </c>
      <c r="B32" s="152" t="s">
        <v>248</v>
      </c>
      <c r="C32" s="148"/>
      <c r="D32" s="153" t="s">
        <v>242</v>
      </c>
      <c r="E32" s="153" t="s">
        <v>242</v>
      </c>
      <c r="F32" s="153"/>
      <c r="G32" s="153" t="s">
        <v>242</v>
      </c>
      <c r="H32" s="153" t="s">
        <v>242</v>
      </c>
      <c r="I32" s="150"/>
      <c r="J32" s="153" t="s">
        <v>242</v>
      </c>
    </row>
    <row r="33" spans="1:10" ht="15.75">
      <c r="A33" s="151" t="s">
        <v>261</v>
      </c>
      <c r="B33" s="152" t="s">
        <v>250</v>
      </c>
      <c r="C33" s="148"/>
      <c r="D33" s="153" t="s">
        <v>242</v>
      </c>
      <c r="E33" s="153" t="s">
        <v>242</v>
      </c>
      <c r="F33" s="153"/>
      <c r="G33" s="153" t="s">
        <v>242</v>
      </c>
      <c r="H33" s="153" t="s">
        <v>242</v>
      </c>
      <c r="I33" s="150"/>
      <c r="J33" s="153" t="s">
        <v>242</v>
      </c>
    </row>
    <row r="34" spans="1:10" ht="25.5">
      <c r="A34" s="151" t="s">
        <v>262</v>
      </c>
      <c r="B34" s="152" t="s">
        <v>263</v>
      </c>
      <c r="C34" s="148"/>
      <c r="D34" s="153"/>
      <c r="E34" s="153" t="s">
        <v>242</v>
      </c>
      <c r="F34" s="153" t="s">
        <v>242</v>
      </c>
      <c r="G34" s="153" t="s">
        <v>242</v>
      </c>
      <c r="H34" s="153" t="s">
        <v>242</v>
      </c>
      <c r="I34" s="150"/>
      <c r="J34" s="156"/>
    </row>
    <row r="35" spans="1:10" ht="25.5">
      <c r="A35" s="151" t="s">
        <v>264</v>
      </c>
      <c r="B35" s="152" t="s">
        <v>254</v>
      </c>
      <c r="C35" s="148"/>
      <c r="D35" s="153" t="s">
        <v>242</v>
      </c>
      <c r="E35" s="153" t="s">
        <v>242</v>
      </c>
      <c r="F35" s="153" t="s">
        <v>242</v>
      </c>
      <c r="G35" s="153"/>
      <c r="H35" s="153"/>
      <c r="I35" s="150"/>
      <c r="J35" s="156"/>
    </row>
    <row r="36" spans="1:10" ht="15.75" customHeight="1">
      <c r="A36" s="141" t="s">
        <v>265</v>
      </c>
      <c r="B36" s="157" t="s">
        <v>266</v>
      </c>
      <c r="C36" s="148"/>
      <c r="D36" s="97"/>
      <c r="E36" s="149"/>
      <c r="F36" s="149"/>
      <c r="G36" s="97"/>
      <c r="H36" s="97"/>
      <c r="I36" s="150"/>
      <c r="J36" s="149"/>
    </row>
    <row r="37" spans="1:10" ht="7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0" ht="18" customHeight="1">
      <c r="A38" s="496" t="s">
        <v>132</v>
      </c>
      <c r="B38" s="496"/>
      <c r="C38" s="496"/>
      <c r="D38" s="127"/>
      <c r="E38" s="496" t="s">
        <v>267</v>
      </c>
      <c r="F38" s="496"/>
      <c r="G38" s="124"/>
      <c r="H38" s="496" t="s">
        <v>133</v>
      </c>
      <c r="I38" s="496"/>
      <c r="J38" s="496"/>
    </row>
    <row r="39" spans="1:10" ht="30.75" customHeight="1">
      <c r="A39" s="497" t="s">
        <v>268</v>
      </c>
      <c r="B39" s="497"/>
      <c r="C39" s="497"/>
      <c r="D39" s="158"/>
      <c r="E39" s="498" t="s">
        <v>135</v>
      </c>
      <c r="F39" s="498"/>
      <c r="G39" s="124"/>
      <c r="H39" s="498" t="s">
        <v>136</v>
      </c>
      <c r="I39" s="499"/>
      <c r="J39" s="499"/>
    </row>
    <row r="40" spans="1:10">
      <c r="A40" s="140"/>
      <c r="B40" s="140"/>
      <c r="C40" s="140"/>
      <c r="D40" s="124"/>
      <c r="E40" s="124"/>
      <c r="F40" s="124"/>
      <c r="G40" s="124"/>
      <c r="H40" s="124"/>
      <c r="I40" s="124"/>
      <c r="J40" s="124"/>
    </row>
    <row r="41" spans="1:10">
      <c r="A41" s="494" t="s">
        <v>269</v>
      </c>
      <c r="B41" s="495"/>
      <c r="C41" s="124"/>
      <c r="D41" s="124"/>
      <c r="E41" s="124"/>
      <c r="F41" s="124"/>
      <c r="G41" s="124"/>
      <c r="H41" s="124"/>
      <c r="I41" s="124"/>
      <c r="J41" s="124"/>
    </row>
  </sheetData>
  <mergeCells count="23">
    <mergeCell ref="A10:J10"/>
    <mergeCell ref="A5:J5"/>
    <mergeCell ref="A6:J6"/>
    <mergeCell ref="A7:J7"/>
    <mergeCell ref="A8:J8"/>
    <mergeCell ref="A9:J9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41:B41"/>
    <mergeCell ref="A38:C38"/>
    <mergeCell ref="E38:F38"/>
    <mergeCell ref="H38:J38"/>
    <mergeCell ref="A39:C39"/>
    <mergeCell ref="E39:F39"/>
    <mergeCell ref="H39:J39"/>
  </mergeCells>
  <printOptions horizontalCentered="1"/>
  <pageMargins left="0.74803149606299213" right="0.74803149606299213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topLeftCell="A34" zoomScaleSheetLayoutView="100" workbookViewId="0">
      <selection activeCell="I53" sqref="I53"/>
    </sheetView>
  </sheetViews>
  <sheetFormatPr defaultRowHeight="12.75"/>
  <cols>
    <col min="1" max="1" width="5.140625" style="4" customWidth="1"/>
    <col min="2" max="2" width="17.85546875" style="5" customWidth="1"/>
    <col min="3" max="3" width="1.28515625" style="5" customWidth="1"/>
    <col min="4" max="4" width="2.7109375" style="5" customWidth="1"/>
    <col min="5" max="5" width="25.42578125" style="5" customWidth="1"/>
    <col min="6" max="6" width="8.28515625" style="2" customWidth="1"/>
    <col min="7" max="7" width="14.7109375" style="4" customWidth="1"/>
    <col min="8" max="8" width="14.42578125" style="4" customWidth="1"/>
    <col min="9" max="9" width="13.85546875" style="4" customWidth="1"/>
    <col min="10" max="10" width="15.42578125" style="4" customWidth="1"/>
    <col min="11" max="11" width="15.28515625" style="4" customWidth="1"/>
    <col min="12" max="12" width="14.85546875" style="4" customWidth="1"/>
    <col min="13" max="13" width="3.42578125" style="4" customWidth="1"/>
    <col min="14" max="256" width="9.140625" style="4"/>
    <col min="257" max="257" width="5.140625" style="4" customWidth="1"/>
    <col min="258" max="258" width="17.85546875" style="4" customWidth="1"/>
    <col min="259" max="259" width="1.28515625" style="4" customWidth="1"/>
    <col min="260" max="260" width="2.7109375" style="4" customWidth="1"/>
    <col min="261" max="261" width="25.42578125" style="4" customWidth="1"/>
    <col min="262" max="262" width="8.28515625" style="4" customWidth="1"/>
    <col min="263" max="263" width="14.7109375" style="4" customWidth="1"/>
    <col min="264" max="264" width="14.42578125" style="4" customWidth="1"/>
    <col min="265" max="265" width="13.85546875" style="4" customWidth="1"/>
    <col min="266" max="266" width="15.42578125" style="4" customWidth="1"/>
    <col min="267" max="267" width="15.28515625" style="4" customWidth="1"/>
    <col min="268" max="268" width="14.85546875" style="4" customWidth="1"/>
    <col min="269" max="269" width="3.42578125" style="4" customWidth="1"/>
    <col min="270" max="512" width="9.140625" style="4"/>
    <col min="513" max="513" width="5.140625" style="4" customWidth="1"/>
    <col min="514" max="514" width="17.85546875" style="4" customWidth="1"/>
    <col min="515" max="515" width="1.28515625" style="4" customWidth="1"/>
    <col min="516" max="516" width="2.7109375" style="4" customWidth="1"/>
    <col min="517" max="517" width="25.42578125" style="4" customWidth="1"/>
    <col min="518" max="518" width="8.28515625" style="4" customWidth="1"/>
    <col min="519" max="519" width="14.7109375" style="4" customWidth="1"/>
    <col min="520" max="520" width="14.42578125" style="4" customWidth="1"/>
    <col min="521" max="521" width="13.85546875" style="4" customWidth="1"/>
    <col min="522" max="522" width="15.42578125" style="4" customWidth="1"/>
    <col min="523" max="523" width="15.28515625" style="4" customWidth="1"/>
    <col min="524" max="524" width="14.85546875" style="4" customWidth="1"/>
    <col min="525" max="525" width="3.42578125" style="4" customWidth="1"/>
    <col min="526" max="768" width="9.140625" style="4"/>
    <col min="769" max="769" width="5.140625" style="4" customWidth="1"/>
    <col min="770" max="770" width="17.85546875" style="4" customWidth="1"/>
    <col min="771" max="771" width="1.28515625" style="4" customWidth="1"/>
    <col min="772" max="772" width="2.7109375" style="4" customWidth="1"/>
    <col min="773" max="773" width="25.42578125" style="4" customWidth="1"/>
    <col min="774" max="774" width="8.28515625" style="4" customWidth="1"/>
    <col min="775" max="775" width="14.7109375" style="4" customWidth="1"/>
    <col min="776" max="776" width="14.42578125" style="4" customWidth="1"/>
    <col min="777" max="777" width="13.85546875" style="4" customWidth="1"/>
    <col min="778" max="778" width="15.42578125" style="4" customWidth="1"/>
    <col min="779" max="779" width="15.28515625" style="4" customWidth="1"/>
    <col min="780" max="780" width="14.85546875" style="4" customWidth="1"/>
    <col min="781" max="781" width="3.42578125" style="4" customWidth="1"/>
    <col min="782" max="1024" width="9.140625" style="4"/>
    <col min="1025" max="1025" width="5.140625" style="4" customWidth="1"/>
    <col min="1026" max="1026" width="17.85546875" style="4" customWidth="1"/>
    <col min="1027" max="1027" width="1.28515625" style="4" customWidth="1"/>
    <col min="1028" max="1028" width="2.7109375" style="4" customWidth="1"/>
    <col min="1029" max="1029" width="25.42578125" style="4" customWidth="1"/>
    <col min="1030" max="1030" width="8.28515625" style="4" customWidth="1"/>
    <col min="1031" max="1031" width="14.7109375" style="4" customWidth="1"/>
    <col min="1032" max="1032" width="14.42578125" style="4" customWidth="1"/>
    <col min="1033" max="1033" width="13.85546875" style="4" customWidth="1"/>
    <col min="1034" max="1034" width="15.42578125" style="4" customWidth="1"/>
    <col min="1035" max="1035" width="15.28515625" style="4" customWidth="1"/>
    <col min="1036" max="1036" width="14.85546875" style="4" customWidth="1"/>
    <col min="1037" max="1037" width="3.42578125" style="4" customWidth="1"/>
    <col min="1038" max="1280" width="9.140625" style="4"/>
    <col min="1281" max="1281" width="5.140625" style="4" customWidth="1"/>
    <col min="1282" max="1282" width="17.85546875" style="4" customWidth="1"/>
    <col min="1283" max="1283" width="1.28515625" style="4" customWidth="1"/>
    <col min="1284" max="1284" width="2.7109375" style="4" customWidth="1"/>
    <col min="1285" max="1285" width="25.42578125" style="4" customWidth="1"/>
    <col min="1286" max="1286" width="8.28515625" style="4" customWidth="1"/>
    <col min="1287" max="1287" width="14.7109375" style="4" customWidth="1"/>
    <col min="1288" max="1288" width="14.42578125" style="4" customWidth="1"/>
    <col min="1289" max="1289" width="13.85546875" style="4" customWidth="1"/>
    <col min="1290" max="1290" width="15.42578125" style="4" customWidth="1"/>
    <col min="1291" max="1291" width="15.28515625" style="4" customWidth="1"/>
    <col min="1292" max="1292" width="14.85546875" style="4" customWidth="1"/>
    <col min="1293" max="1293" width="3.42578125" style="4" customWidth="1"/>
    <col min="1294" max="1536" width="9.140625" style="4"/>
    <col min="1537" max="1537" width="5.140625" style="4" customWidth="1"/>
    <col min="1538" max="1538" width="17.85546875" style="4" customWidth="1"/>
    <col min="1539" max="1539" width="1.28515625" style="4" customWidth="1"/>
    <col min="1540" max="1540" width="2.7109375" style="4" customWidth="1"/>
    <col min="1541" max="1541" width="25.42578125" style="4" customWidth="1"/>
    <col min="1542" max="1542" width="8.28515625" style="4" customWidth="1"/>
    <col min="1543" max="1543" width="14.7109375" style="4" customWidth="1"/>
    <col min="1544" max="1544" width="14.42578125" style="4" customWidth="1"/>
    <col min="1545" max="1545" width="13.85546875" style="4" customWidth="1"/>
    <col min="1546" max="1546" width="15.42578125" style="4" customWidth="1"/>
    <col min="1547" max="1547" width="15.28515625" style="4" customWidth="1"/>
    <col min="1548" max="1548" width="14.85546875" style="4" customWidth="1"/>
    <col min="1549" max="1549" width="3.42578125" style="4" customWidth="1"/>
    <col min="1550" max="1792" width="9.140625" style="4"/>
    <col min="1793" max="1793" width="5.140625" style="4" customWidth="1"/>
    <col min="1794" max="1794" width="17.85546875" style="4" customWidth="1"/>
    <col min="1795" max="1795" width="1.28515625" style="4" customWidth="1"/>
    <col min="1796" max="1796" width="2.7109375" style="4" customWidth="1"/>
    <col min="1797" max="1797" width="25.42578125" style="4" customWidth="1"/>
    <col min="1798" max="1798" width="8.28515625" style="4" customWidth="1"/>
    <col min="1799" max="1799" width="14.7109375" style="4" customWidth="1"/>
    <col min="1800" max="1800" width="14.42578125" style="4" customWidth="1"/>
    <col min="1801" max="1801" width="13.85546875" style="4" customWidth="1"/>
    <col min="1802" max="1802" width="15.42578125" style="4" customWidth="1"/>
    <col min="1803" max="1803" width="15.28515625" style="4" customWidth="1"/>
    <col min="1804" max="1804" width="14.85546875" style="4" customWidth="1"/>
    <col min="1805" max="1805" width="3.42578125" style="4" customWidth="1"/>
    <col min="1806" max="2048" width="9.140625" style="4"/>
    <col min="2049" max="2049" width="5.140625" style="4" customWidth="1"/>
    <col min="2050" max="2050" width="17.85546875" style="4" customWidth="1"/>
    <col min="2051" max="2051" width="1.28515625" style="4" customWidth="1"/>
    <col min="2052" max="2052" width="2.7109375" style="4" customWidth="1"/>
    <col min="2053" max="2053" width="25.42578125" style="4" customWidth="1"/>
    <col min="2054" max="2054" width="8.28515625" style="4" customWidth="1"/>
    <col min="2055" max="2055" width="14.7109375" style="4" customWidth="1"/>
    <col min="2056" max="2056" width="14.42578125" style="4" customWidth="1"/>
    <col min="2057" max="2057" width="13.85546875" style="4" customWidth="1"/>
    <col min="2058" max="2058" width="15.42578125" style="4" customWidth="1"/>
    <col min="2059" max="2059" width="15.28515625" style="4" customWidth="1"/>
    <col min="2060" max="2060" width="14.85546875" style="4" customWidth="1"/>
    <col min="2061" max="2061" width="3.42578125" style="4" customWidth="1"/>
    <col min="2062" max="2304" width="9.140625" style="4"/>
    <col min="2305" max="2305" width="5.140625" style="4" customWidth="1"/>
    <col min="2306" max="2306" width="17.85546875" style="4" customWidth="1"/>
    <col min="2307" max="2307" width="1.28515625" style="4" customWidth="1"/>
    <col min="2308" max="2308" width="2.7109375" style="4" customWidth="1"/>
    <col min="2309" max="2309" width="25.42578125" style="4" customWidth="1"/>
    <col min="2310" max="2310" width="8.28515625" style="4" customWidth="1"/>
    <col min="2311" max="2311" width="14.7109375" style="4" customWidth="1"/>
    <col min="2312" max="2312" width="14.42578125" style="4" customWidth="1"/>
    <col min="2313" max="2313" width="13.85546875" style="4" customWidth="1"/>
    <col min="2314" max="2314" width="15.42578125" style="4" customWidth="1"/>
    <col min="2315" max="2315" width="15.28515625" style="4" customWidth="1"/>
    <col min="2316" max="2316" width="14.85546875" style="4" customWidth="1"/>
    <col min="2317" max="2317" width="3.42578125" style="4" customWidth="1"/>
    <col min="2318" max="2560" width="9.140625" style="4"/>
    <col min="2561" max="2561" width="5.140625" style="4" customWidth="1"/>
    <col min="2562" max="2562" width="17.85546875" style="4" customWidth="1"/>
    <col min="2563" max="2563" width="1.28515625" style="4" customWidth="1"/>
    <col min="2564" max="2564" width="2.7109375" style="4" customWidth="1"/>
    <col min="2565" max="2565" width="25.42578125" style="4" customWidth="1"/>
    <col min="2566" max="2566" width="8.28515625" style="4" customWidth="1"/>
    <col min="2567" max="2567" width="14.7109375" style="4" customWidth="1"/>
    <col min="2568" max="2568" width="14.42578125" style="4" customWidth="1"/>
    <col min="2569" max="2569" width="13.85546875" style="4" customWidth="1"/>
    <col min="2570" max="2570" width="15.42578125" style="4" customWidth="1"/>
    <col min="2571" max="2571" width="15.28515625" style="4" customWidth="1"/>
    <col min="2572" max="2572" width="14.85546875" style="4" customWidth="1"/>
    <col min="2573" max="2573" width="3.42578125" style="4" customWidth="1"/>
    <col min="2574" max="2816" width="9.140625" style="4"/>
    <col min="2817" max="2817" width="5.140625" style="4" customWidth="1"/>
    <col min="2818" max="2818" width="17.85546875" style="4" customWidth="1"/>
    <col min="2819" max="2819" width="1.28515625" style="4" customWidth="1"/>
    <col min="2820" max="2820" width="2.7109375" style="4" customWidth="1"/>
    <col min="2821" max="2821" width="25.42578125" style="4" customWidth="1"/>
    <col min="2822" max="2822" width="8.28515625" style="4" customWidth="1"/>
    <col min="2823" max="2823" width="14.7109375" style="4" customWidth="1"/>
    <col min="2824" max="2824" width="14.42578125" style="4" customWidth="1"/>
    <col min="2825" max="2825" width="13.85546875" style="4" customWidth="1"/>
    <col min="2826" max="2826" width="15.42578125" style="4" customWidth="1"/>
    <col min="2827" max="2827" width="15.28515625" style="4" customWidth="1"/>
    <col min="2828" max="2828" width="14.85546875" style="4" customWidth="1"/>
    <col min="2829" max="2829" width="3.42578125" style="4" customWidth="1"/>
    <col min="2830" max="3072" width="9.140625" style="4"/>
    <col min="3073" max="3073" width="5.140625" style="4" customWidth="1"/>
    <col min="3074" max="3074" width="17.85546875" style="4" customWidth="1"/>
    <col min="3075" max="3075" width="1.28515625" style="4" customWidth="1"/>
    <col min="3076" max="3076" width="2.7109375" style="4" customWidth="1"/>
    <col min="3077" max="3077" width="25.42578125" style="4" customWidth="1"/>
    <col min="3078" max="3078" width="8.28515625" style="4" customWidth="1"/>
    <col min="3079" max="3079" width="14.7109375" style="4" customWidth="1"/>
    <col min="3080" max="3080" width="14.42578125" style="4" customWidth="1"/>
    <col min="3081" max="3081" width="13.85546875" style="4" customWidth="1"/>
    <col min="3082" max="3082" width="15.42578125" style="4" customWidth="1"/>
    <col min="3083" max="3083" width="15.28515625" style="4" customWidth="1"/>
    <col min="3084" max="3084" width="14.85546875" style="4" customWidth="1"/>
    <col min="3085" max="3085" width="3.42578125" style="4" customWidth="1"/>
    <col min="3086" max="3328" width="9.140625" style="4"/>
    <col min="3329" max="3329" width="5.140625" style="4" customWidth="1"/>
    <col min="3330" max="3330" width="17.85546875" style="4" customWidth="1"/>
    <col min="3331" max="3331" width="1.28515625" style="4" customWidth="1"/>
    <col min="3332" max="3332" width="2.7109375" style="4" customWidth="1"/>
    <col min="3333" max="3333" width="25.42578125" style="4" customWidth="1"/>
    <col min="3334" max="3334" width="8.28515625" style="4" customWidth="1"/>
    <col min="3335" max="3335" width="14.7109375" style="4" customWidth="1"/>
    <col min="3336" max="3336" width="14.42578125" style="4" customWidth="1"/>
    <col min="3337" max="3337" width="13.85546875" style="4" customWidth="1"/>
    <col min="3338" max="3338" width="15.42578125" style="4" customWidth="1"/>
    <col min="3339" max="3339" width="15.28515625" style="4" customWidth="1"/>
    <col min="3340" max="3340" width="14.85546875" style="4" customWidth="1"/>
    <col min="3341" max="3341" width="3.42578125" style="4" customWidth="1"/>
    <col min="3342" max="3584" width="9.140625" style="4"/>
    <col min="3585" max="3585" width="5.140625" style="4" customWidth="1"/>
    <col min="3586" max="3586" width="17.85546875" style="4" customWidth="1"/>
    <col min="3587" max="3587" width="1.28515625" style="4" customWidth="1"/>
    <col min="3588" max="3588" width="2.7109375" style="4" customWidth="1"/>
    <col min="3589" max="3589" width="25.42578125" style="4" customWidth="1"/>
    <col min="3590" max="3590" width="8.28515625" style="4" customWidth="1"/>
    <col min="3591" max="3591" width="14.7109375" style="4" customWidth="1"/>
    <col min="3592" max="3592" width="14.42578125" style="4" customWidth="1"/>
    <col min="3593" max="3593" width="13.85546875" style="4" customWidth="1"/>
    <col min="3594" max="3594" width="15.42578125" style="4" customWidth="1"/>
    <col min="3595" max="3595" width="15.28515625" style="4" customWidth="1"/>
    <col min="3596" max="3596" width="14.85546875" style="4" customWidth="1"/>
    <col min="3597" max="3597" width="3.42578125" style="4" customWidth="1"/>
    <col min="3598" max="3840" width="9.140625" style="4"/>
    <col min="3841" max="3841" width="5.140625" style="4" customWidth="1"/>
    <col min="3842" max="3842" width="17.85546875" style="4" customWidth="1"/>
    <col min="3843" max="3843" width="1.28515625" style="4" customWidth="1"/>
    <col min="3844" max="3844" width="2.7109375" style="4" customWidth="1"/>
    <col min="3845" max="3845" width="25.42578125" style="4" customWidth="1"/>
    <col min="3846" max="3846" width="8.28515625" style="4" customWidth="1"/>
    <col min="3847" max="3847" width="14.7109375" style="4" customWidth="1"/>
    <col min="3848" max="3848" width="14.42578125" style="4" customWidth="1"/>
    <col min="3849" max="3849" width="13.85546875" style="4" customWidth="1"/>
    <col min="3850" max="3850" width="15.42578125" style="4" customWidth="1"/>
    <col min="3851" max="3851" width="15.28515625" style="4" customWidth="1"/>
    <col min="3852" max="3852" width="14.85546875" style="4" customWidth="1"/>
    <col min="3853" max="3853" width="3.42578125" style="4" customWidth="1"/>
    <col min="3854" max="4096" width="9.140625" style="4"/>
    <col min="4097" max="4097" width="5.140625" style="4" customWidth="1"/>
    <col min="4098" max="4098" width="17.85546875" style="4" customWidth="1"/>
    <col min="4099" max="4099" width="1.28515625" style="4" customWidth="1"/>
    <col min="4100" max="4100" width="2.7109375" style="4" customWidth="1"/>
    <col min="4101" max="4101" width="25.42578125" style="4" customWidth="1"/>
    <col min="4102" max="4102" width="8.28515625" style="4" customWidth="1"/>
    <col min="4103" max="4103" width="14.7109375" style="4" customWidth="1"/>
    <col min="4104" max="4104" width="14.42578125" style="4" customWidth="1"/>
    <col min="4105" max="4105" width="13.85546875" style="4" customWidth="1"/>
    <col min="4106" max="4106" width="15.42578125" style="4" customWidth="1"/>
    <col min="4107" max="4107" width="15.28515625" style="4" customWidth="1"/>
    <col min="4108" max="4108" width="14.85546875" style="4" customWidth="1"/>
    <col min="4109" max="4109" width="3.42578125" style="4" customWidth="1"/>
    <col min="4110" max="4352" width="9.140625" style="4"/>
    <col min="4353" max="4353" width="5.140625" style="4" customWidth="1"/>
    <col min="4354" max="4354" width="17.85546875" style="4" customWidth="1"/>
    <col min="4355" max="4355" width="1.28515625" style="4" customWidth="1"/>
    <col min="4356" max="4356" width="2.7109375" style="4" customWidth="1"/>
    <col min="4357" max="4357" width="25.42578125" style="4" customWidth="1"/>
    <col min="4358" max="4358" width="8.28515625" style="4" customWidth="1"/>
    <col min="4359" max="4359" width="14.7109375" style="4" customWidth="1"/>
    <col min="4360" max="4360" width="14.42578125" style="4" customWidth="1"/>
    <col min="4361" max="4361" width="13.85546875" style="4" customWidth="1"/>
    <col min="4362" max="4362" width="15.42578125" style="4" customWidth="1"/>
    <col min="4363" max="4363" width="15.28515625" style="4" customWidth="1"/>
    <col min="4364" max="4364" width="14.85546875" style="4" customWidth="1"/>
    <col min="4365" max="4365" width="3.42578125" style="4" customWidth="1"/>
    <col min="4366" max="4608" width="9.140625" style="4"/>
    <col min="4609" max="4609" width="5.140625" style="4" customWidth="1"/>
    <col min="4610" max="4610" width="17.85546875" style="4" customWidth="1"/>
    <col min="4611" max="4611" width="1.28515625" style="4" customWidth="1"/>
    <col min="4612" max="4612" width="2.7109375" style="4" customWidth="1"/>
    <col min="4613" max="4613" width="25.42578125" style="4" customWidth="1"/>
    <col min="4614" max="4614" width="8.28515625" style="4" customWidth="1"/>
    <col min="4615" max="4615" width="14.7109375" style="4" customWidth="1"/>
    <col min="4616" max="4616" width="14.42578125" style="4" customWidth="1"/>
    <col min="4617" max="4617" width="13.85546875" style="4" customWidth="1"/>
    <col min="4618" max="4618" width="15.42578125" style="4" customWidth="1"/>
    <col min="4619" max="4619" width="15.28515625" style="4" customWidth="1"/>
    <col min="4620" max="4620" width="14.85546875" style="4" customWidth="1"/>
    <col min="4621" max="4621" width="3.42578125" style="4" customWidth="1"/>
    <col min="4622" max="4864" width="9.140625" style="4"/>
    <col min="4865" max="4865" width="5.140625" style="4" customWidth="1"/>
    <col min="4866" max="4866" width="17.85546875" style="4" customWidth="1"/>
    <col min="4867" max="4867" width="1.28515625" style="4" customWidth="1"/>
    <col min="4868" max="4868" width="2.7109375" style="4" customWidth="1"/>
    <col min="4869" max="4869" width="25.42578125" style="4" customWidth="1"/>
    <col min="4870" max="4870" width="8.28515625" style="4" customWidth="1"/>
    <col min="4871" max="4871" width="14.7109375" style="4" customWidth="1"/>
    <col min="4872" max="4872" width="14.42578125" style="4" customWidth="1"/>
    <col min="4873" max="4873" width="13.85546875" style="4" customWidth="1"/>
    <col min="4874" max="4874" width="15.42578125" style="4" customWidth="1"/>
    <col min="4875" max="4875" width="15.28515625" style="4" customWidth="1"/>
    <col min="4876" max="4876" width="14.85546875" style="4" customWidth="1"/>
    <col min="4877" max="4877" width="3.42578125" style="4" customWidth="1"/>
    <col min="4878" max="5120" width="9.140625" style="4"/>
    <col min="5121" max="5121" width="5.140625" style="4" customWidth="1"/>
    <col min="5122" max="5122" width="17.85546875" style="4" customWidth="1"/>
    <col min="5123" max="5123" width="1.28515625" style="4" customWidth="1"/>
    <col min="5124" max="5124" width="2.7109375" style="4" customWidth="1"/>
    <col min="5125" max="5125" width="25.42578125" style="4" customWidth="1"/>
    <col min="5126" max="5126" width="8.28515625" style="4" customWidth="1"/>
    <col min="5127" max="5127" width="14.7109375" style="4" customWidth="1"/>
    <col min="5128" max="5128" width="14.42578125" style="4" customWidth="1"/>
    <col min="5129" max="5129" width="13.85546875" style="4" customWidth="1"/>
    <col min="5130" max="5130" width="15.42578125" style="4" customWidth="1"/>
    <col min="5131" max="5131" width="15.28515625" style="4" customWidth="1"/>
    <col min="5132" max="5132" width="14.85546875" style="4" customWidth="1"/>
    <col min="5133" max="5133" width="3.42578125" style="4" customWidth="1"/>
    <col min="5134" max="5376" width="9.140625" style="4"/>
    <col min="5377" max="5377" width="5.140625" style="4" customWidth="1"/>
    <col min="5378" max="5378" width="17.85546875" style="4" customWidth="1"/>
    <col min="5379" max="5379" width="1.28515625" style="4" customWidth="1"/>
    <col min="5380" max="5380" width="2.7109375" style="4" customWidth="1"/>
    <col min="5381" max="5381" width="25.42578125" style="4" customWidth="1"/>
    <col min="5382" max="5382" width="8.28515625" style="4" customWidth="1"/>
    <col min="5383" max="5383" width="14.7109375" style="4" customWidth="1"/>
    <col min="5384" max="5384" width="14.42578125" style="4" customWidth="1"/>
    <col min="5385" max="5385" width="13.85546875" style="4" customWidth="1"/>
    <col min="5386" max="5386" width="15.42578125" style="4" customWidth="1"/>
    <col min="5387" max="5387" width="15.28515625" style="4" customWidth="1"/>
    <col min="5388" max="5388" width="14.85546875" style="4" customWidth="1"/>
    <col min="5389" max="5389" width="3.42578125" style="4" customWidth="1"/>
    <col min="5390" max="5632" width="9.140625" style="4"/>
    <col min="5633" max="5633" width="5.140625" style="4" customWidth="1"/>
    <col min="5634" max="5634" width="17.85546875" style="4" customWidth="1"/>
    <col min="5635" max="5635" width="1.28515625" style="4" customWidth="1"/>
    <col min="5636" max="5636" width="2.7109375" style="4" customWidth="1"/>
    <col min="5637" max="5637" width="25.42578125" style="4" customWidth="1"/>
    <col min="5638" max="5638" width="8.28515625" style="4" customWidth="1"/>
    <col min="5639" max="5639" width="14.7109375" style="4" customWidth="1"/>
    <col min="5640" max="5640" width="14.42578125" style="4" customWidth="1"/>
    <col min="5641" max="5641" width="13.85546875" style="4" customWidth="1"/>
    <col min="5642" max="5642" width="15.42578125" style="4" customWidth="1"/>
    <col min="5643" max="5643" width="15.28515625" style="4" customWidth="1"/>
    <col min="5644" max="5644" width="14.85546875" style="4" customWidth="1"/>
    <col min="5645" max="5645" width="3.42578125" style="4" customWidth="1"/>
    <col min="5646" max="5888" width="9.140625" style="4"/>
    <col min="5889" max="5889" width="5.140625" style="4" customWidth="1"/>
    <col min="5890" max="5890" width="17.85546875" style="4" customWidth="1"/>
    <col min="5891" max="5891" width="1.28515625" style="4" customWidth="1"/>
    <col min="5892" max="5892" width="2.7109375" style="4" customWidth="1"/>
    <col min="5893" max="5893" width="25.42578125" style="4" customWidth="1"/>
    <col min="5894" max="5894" width="8.28515625" style="4" customWidth="1"/>
    <col min="5895" max="5895" width="14.7109375" style="4" customWidth="1"/>
    <col min="5896" max="5896" width="14.42578125" style="4" customWidth="1"/>
    <col min="5897" max="5897" width="13.85546875" style="4" customWidth="1"/>
    <col min="5898" max="5898" width="15.42578125" style="4" customWidth="1"/>
    <col min="5899" max="5899" width="15.28515625" style="4" customWidth="1"/>
    <col min="5900" max="5900" width="14.85546875" style="4" customWidth="1"/>
    <col min="5901" max="5901" width="3.42578125" style="4" customWidth="1"/>
    <col min="5902" max="6144" width="9.140625" style="4"/>
    <col min="6145" max="6145" width="5.140625" style="4" customWidth="1"/>
    <col min="6146" max="6146" width="17.85546875" style="4" customWidth="1"/>
    <col min="6147" max="6147" width="1.28515625" style="4" customWidth="1"/>
    <col min="6148" max="6148" width="2.7109375" style="4" customWidth="1"/>
    <col min="6149" max="6149" width="25.42578125" style="4" customWidth="1"/>
    <col min="6150" max="6150" width="8.28515625" style="4" customWidth="1"/>
    <col min="6151" max="6151" width="14.7109375" style="4" customWidth="1"/>
    <col min="6152" max="6152" width="14.42578125" style="4" customWidth="1"/>
    <col min="6153" max="6153" width="13.85546875" style="4" customWidth="1"/>
    <col min="6154" max="6154" width="15.42578125" style="4" customWidth="1"/>
    <col min="6155" max="6155" width="15.28515625" style="4" customWidth="1"/>
    <col min="6156" max="6156" width="14.85546875" style="4" customWidth="1"/>
    <col min="6157" max="6157" width="3.42578125" style="4" customWidth="1"/>
    <col min="6158" max="6400" width="9.140625" style="4"/>
    <col min="6401" max="6401" width="5.140625" style="4" customWidth="1"/>
    <col min="6402" max="6402" width="17.85546875" style="4" customWidth="1"/>
    <col min="6403" max="6403" width="1.28515625" style="4" customWidth="1"/>
    <col min="6404" max="6404" width="2.7109375" style="4" customWidth="1"/>
    <col min="6405" max="6405" width="25.42578125" style="4" customWidth="1"/>
    <col min="6406" max="6406" width="8.28515625" style="4" customWidth="1"/>
    <col min="6407" max="6407" width="14.7109375" style="4" customWidth="1"/>
    <col min="6408" max="6408" width="14.42578125" style="4" customWidth="1"/>
    <col min="6409" max="6409" width="13.85546875" style="4" customWidth="1"/>
    <col min="6410" max="6410" width="15.42578125" style="4" customWidth="1"/>
    <col min="6411" max="6411" width="15.28515625" style="4" customWidth="1"/>
    <col min="6412" max="6412" width="14.85546875" style="4" customWidth="1"/>
    <col min="6413" max="6413" width="3.42578125" style="4" customWidth="1"/>
    <col min="6414" max="6656" width="9.140625" style="4"/>
    <col min="6657" max="6657" width="5.140625" style="4" customWidth="1"/>
    <col min="6658" max="6658" width="17.85546875" style="4" customWidth="1"/>
    <col min="6659" max="6659" width="1.28515625" style="4" customWidth="1"/>
    <col min="6660" max="6660" width="2.7109375" style="4" customWidth="1"/>
    <col min="6661" max="6661" width="25.42578125" style="4" customWidth="1"/>
    <col min="6662" max="6662" width="8.28515625" style="4" customWidth="1"/>
    <col min="6663" max="6663" width="14.7109375" style="4" customWidth="1"/>
    <col min="6664" max="6664" width="14.42578125" style="4" customWidth="1"/>
    <col min="6665" max="6665" width="13.85546875" style="4" customWidth="1"/>
    <col min="6666" max="6666" width="15.42578125" style="4" customWidth="1"/>
    <col min="6667" max="6667" width="15.28515625" style="4" customWidth="1"/>
    <col min="6668" max="6668" width="14.85546875" style="4" customWidth="1"/>
    <col min="6669" max="6669" width="3.42578125" style="4" customWidth="1"/>
    <col min="6670" max="6912" width="9.140625" style="4"/>
    <col min="6913" max="6913" width="5.140625" style="4" customWidth="1"/>
    <col min="6914" max="6914" width="17.85546875" style="4" customWidth="1"/>
    <col min="6915" max="6915" width="1.28515625" style="4" customWidth="1"/>
    <col min="6916" max="6916" width="2.7109375" style="4" customWidth="1"/>
    <col min="6917" max="6917" width="25.42578125" style="4" customWidth="1"/>
    <col min="6918" max="6918" width="8.28515625" style="4" customWidth="1"/>
    <col min="6919" max="6919" width="14.7109375" style="4" customWidth="1"/>
    <col min="6920" max="6920" width="14.42578125" style="4" customWidth="1"/>
    <col min="6921" max="6921" width="13.85546875" style="4" customWidth="1"/>
    <col min="6922" max="6922" width="15.42578125" style="4" customWidth="1"/>
    <col min="6923" max="6923" width="15.28515625" style="4" customWidth="1"/>
    <col min="6924" max="6924" width="14.85546875" style="4" customWidth="1"/>
    <col min="6925" max="6925" width="3.42578125" style="4" customWidth="1"/>
    <col min="6926" max="7168" width="9.140625" style="4"/>
    <col min="7169" max="7169" width="5.140625" style="4" customWidth="1"/>
    <col min="7170" max="7170" width="17.85546875" style="4" customWidth="1"/>
    <col min="7171" max="7171" width="1.28515625" style="4" customWidth="1"/>
    <col min="7172" max="7172" width="2.7109375" style="4" customWidth="1"/>
    <col min="7173" max="7173" width="25.42578125" style="4" customWidth="1"/>
    <col min="7174" max="7174" width="8.28515625" style="4" customWidth="1"/>
    <col min="7175" max="7175" width="14.7109375" style="4" customWidth="1"/>
    <col min="7176" max="7176" width="14.42578125" style="4" customWidth="1"/>
    <col min="7177" max="7177" width="13.85546875" style="4" customWidth="1"/>
    <col min="7178" max="7178" width="15.42578125" style="4" customWidth="1"/>
    <col min="7179" max="7179" width="15.28515625" style="4" customWidth="1"/>
    <col min="7180" max="7180" width="14.85546875" style="4" customWidth="1"/>
    <col min="7181" max="7181" width="3.42578125" style="4" customWidth="1"/>
    <col min="7182" max="7424" width="9.140625" style="4"/>
    <col min="7425" max="7425" width="5.140625" style="4" customWidth="1"/>
    <col min="7426" max="7426" width="17.85546875" style="4" customWidth="1"/>
    <col min="7427" max="7427" width="1.28515625" style="4" customWidth="1"/>
    <col min="7428" max="7428" width="2.7109375" style="4" customWidth="1"/>
    <col min="7429" max="7429" width="25.42578125" style="4" customWidth="1"/>
    <col min="7430" max="7430" width="8.28515625" style="4" customWidth="1"/>
    <col min="7431" max="7431" width="14.7109375" style="4" customWidth="1"/>
    <col min="7432" max="7432" width="14.42578125" style="4" customWidth="1"/>
    <col min="7433" max="7433" width="13.85546875" style="4" customWidth="1"/>
    <col min="7434" max="7434" width="15.42578125" style="4" customWidth="1"/>
    <col min="7435" max="7435" width="15.28515625" style="4" customWidth="1"/>
    <col min="7436" max="7436" width="14.85546875" style="4" customWidth="1"/>
    <col min="7437" max="7437" width="3.42578125" style="4" customWidth="1"/>
    <col min="7438" max="7680" width="9.140625" style="4"/>
    <col min="7681" max="7681" width="5.140625" style="4" customWidth="1"/>
    <col min="7682" max="7682" width="17.85546875" style="4" customWidth="1"/>
    <col min="7683" max="7683" width="1.28515625" style="4" customWidth="1"/>
    <col min="7684" max="7684" width="2.7109375" style="4" customWidth="1"/>
    <col min="7685" max="7685" width="25.42578125" style="4" customWidth="1"/>
    <col min="7686" max="7686" width="8.28515625" style="4" customWidth="1"/>
    <col min="7687" max="7687" width="14.7109375" style="4" customWidth="1"/>
    <col min="7688" max="7688" width="14.42578125" style="4" customWidth="1"/>
    <col min="7689" max="7689" width="13.85546875" style="4" customWidth="1"/>
    <col min="7690" max="7690" width="15.42578125" style="4" customWidth="1"/>
    <col min="7691" max="7691" width="15.28515625" style="4" customWidth="1"/>
    <col min="7692" max="7692" width="14.85546875" style="4" customWidth="1"/>
    <col min="7693" max="7693" width="3.42578125" style="4" customWidth="1"/>
    <col min="7694" max="7936" width="9.140625" style="4"/>
    <col min="7937" max="7937" width="5.140625" style="4" customWidth="1"/>
    <col min="7938" max="7938" width="17.85546875" style="4" customWidth="1"/>
    <col min="7939" max="7939" width="1.28515625" style="4" customWidth="1"/>
    <col min="7940" max="7940" width="2.7109375" style="4" customWidth="1"/>
    <col min="7941" max="7941" width="25.42578125" style="4" customWidth="1"/>
    <col min="7942" max="7942" width="8.28515625" style="4" customWidth="1"/>
    <col min="7943" max="7943" width="14.7109375" style="4" customWidth="1"/>
    <col min="7944" max="7944" width="14.42578125" style="4" customWidth="1"/>
    <col min="7945" max="7945" width="13.85546875" style="4" customWidth="1"/>
    <col min="7946" max="7946" width="15.42578125" style="4" customWidth="1"/>
    <col min="7947" max="7947" width="15.28515625" style="4" customWidth="1"/>
    <col min="7948" max="7948" width="14.85546875" style="4" customWidth="1"/>
    <col min="7949" max="7949" width="3.42578125" style="4" customWidth="1"/>
    <col min="7950" max="8192" width="9.140625" style="4"/>
    <col min="8193" max="8193" width="5.140625" style="4" customWidth="1"/>
    <col min="8194" max="8194" width="17.85546875" style="4" customWidth="1"/>
    <col min="8195" max="8195" width="1.28515625" style="4" customWidth="1"/>
    <col min="8196" max="8196" width="2.7109375" style="4" customWidth="1"/>
    <col min="8197" max="8197" width="25.42578125" style="4" customWidth="1"/>
    <col min="8198" max="8198" width="8.28515625" style="4" customWidth="1"/>
    <col min="8199" max="8199" width="14.7109375" style="4" customWidth="1"/>
    <col min="8200" max="8200" width="14.42578125" style="4" customWidth="1"/>
    <col min="8201" max="8201" width="13.85546875" style="4" customWidth="1"/>
    <col min="8202" max="8202" width="15.42578125" style="4" customWidth="1"/>
    <col min="8203" max="8203" width="15.28515625" style="4" customWidth="1"/>
    <col min="8204" max="8204" width="14.85546875" style="4" customWidth="1"/>
    <col min="8205" max="8205" width="3.42578125" style="4" customWidth="1"/>
    <col min="8206" max="8448" width="9.140625" style="4"/>
    <col min="8449" max="8449" width="5.140625" style="4" customWidth="1"/>
    <col min="8450" max="8450" width="17.85546875" style="4" customWidth="1"/>
    <col min="8451" max="8451" width="1.28515625" style="4" customWidth="1"/>
    <col min="8452" max="8452" width="2.7109375" style="4" customWidth="1"/>
    <col min="8453" max="8453" width="25.42578125" style="4" customWidth="1"/>
    <col min="8454" max="8454" width="8.28515625" style="4" customWidth="1"/>
    <col min="8455" max="8455" width="14.7109375" style="4" customWidth="1"/>
    <col min="8456" max="8456" width="14.42578125" style="4" customWidth="1"/>
    <col min="8457" max="8457" width="13.85546875" style="4" customWidth="1"/>
    <col min="8458" max="8458" width="15.42578125" style="4" customWidth="1"/>
    <col min="8459" max="8459" width="15.28515625" style="4" customWidth="1"/>
    <col min="8460" max="8460" width="14.85546875" style="4" customWidth="1"/>
    <col min="8461" max="8461" width="3.42578125" style="4" customWidth="1"/>
    <col min="8462" max="8704" width="9.140625" style="4"/>
    <col min="8705" max="8705" width="5.140625" style="4" customWidth="1"/>
    <col min="8706" max="8706" width="17.85546875" style="4" customWidth="1"/>
    <col min="8707" max="8707" width="1.28515625" style="4" customWidth="1"/>
    <col min="8708" max="8708" width="2.7109375" style="4" customWidth="1"/>
    <col min="8709" max="8709" width="25.42578125" style="4" customWidth="1"/>
    <col min="8710" max="8710" width="8.28515625" style="4" customWidth="1"/>
    <col min="8711" max="8711" width="14.7109375" style="4" customWidth="1"/>
    <col min="8712" max="8712" width="14.42578125" style="4" customWidth="1"/>
    <col min="8713" max="8713" width="13.85546875" style="4" customWidth="1"/>
    <col min="8714" max="8714" width="15.42578125" style="4" customWidth="1"/>
    <col min="8715" max="8715" width="15.28515625" style="4" customWidth="1"/>
    <col min="8716" max="8716" width="14.85546875" style="4" customWidth="1"/>
    <col min="8717" max="8717" width="3.42578125" style="4" customWidth="1"/>
    <col min="8718" max="8960" width="9.140625" style="4"/>
    <col min="8961" max="8961" width="5.140625" style="4" customWidth="1"/>
    <col min="8962" max="8962" width="17.85546875" style="4" customWidth="1"/>
    <col min="8963" max="8963" width="1.28515625" style="4" customWidth="1"/>
    <col min="8964" max="8964" width="2.7109375" style="4" customWidth="1"/>
    <col min="8965" max="8965" width="25.42578125" style="4" customWidth="1"/>
    <col min="8966" max="8966" width="8.28515625" style="4" customWidth="1"/>
    <col min="8967" max="8967" width="14.7109375" style="4" customWidth="1"/>
    <col min="8968" max="8968" width="14.42578125" style="4" customWidth="1"/>
    <col min="8969" max="8969" width="13.85546875" style="4" customWidth="1"/>
    <col min="8970" max="8970" width="15.42578125" style="4" customWidth="1"/>
    <col min="8971" max="8971" width="15.28515625" style="4" customWidth="1"/>
    <col min="8972" max="8972" width="14.85546875" style="4" customWidth="1"/>
    <col min="8973" max="8973" width="3.42578125" style="4" customWidth="1"/>
    <col min="8974" max="9216" width="9.140625" style="4"/>
    <col min="9217" max="9217" width="5.140625" style="4" customWidth="1"/>
    <col min="9218" max="9218" width="17.85546875" style="4" customWidth="1"/>
    <col min="9219" max="9219" width="1.28515625" style="4" customWidth="1"/>
    <col min="9220" max="9220" width="2.7109375" style="4" customWidth="1"/>
    <col min="9221" max="9221" width="25.42578125" style="4" customWidth="1"/>
    <col min="9222" max="9222" width="8.28515625" style="4" customWidth="1"/>
    <col min="9223" max="9223" width="14.7109375" style="4" customWidth="1"/>
    <col min="9224" max="9224" width="14.42578125" style="4" customWidth="1"/>
    <col min="9225" max="9225" width="13.85546875" style="4" customWidth="1"/>
    <col min="9226" max="9226" width="15.42578125" style="4" customWidth="1"/>
    <col min="9227" max="9227" width="15.28515625" style="4" customWidth="1"/>
    <col min="9228" max="9228" width="14.85546875" style="4" customWidth="1"/>
    <col min="9229" max="9229" width="3.42578125" style="4" customWidth="1"/>
    <col min="9230" max="9472" width="9.140625" style="4"/>
    <col min="9473" max="9473" width="5.140625" style="4" customWidth="1"/>
    <col min="9474" max="9474" width="17.85546875" style="4" customWidth="1"/>
    <col min="9475" max="9475" width="1.28515625" style="4" customWidth="1"/>
    <col min="9476" max="9476" width="2.7109375" style="4" customWidth="1"/>
    <col min="9477" max="9477" width="25.42578125" style="4" customWidth="1"/>
    <col min="9478" max="9478" width="8.28515625" style="4" customWidth="1"/>
    <col min="9479" max="9479" width="14.7109375" style="4" customWidth="1"/>
    <col min="9480" max="9480" width="14.42578125" style="4" customWidth="1"/>
    <col min="9481" max="9481" width="13.85546875" style="4" customWidth="1"/>
    <col min="9482" max="9482" width="15.42578125" style="4" customWidth="1"/>
    <col min="9483" max="9483" width="15.28515625" style="4" customWidth="1"/>
    <col min="9484" max="9484" width="14.85546875" style="4" customWidth="1"/>
    <col min="9485" max="9485" width="3.42578125" style="4" customWidth="1"/>
    <col min="9486" max="9728" width="9.140625" style="4"/>
    <col min="9729" max="9729" width="5.140625" style="4" customWidth="1"/>
    <col min="9730" max="9730" width="17.85546875" style="4" customWidth="1"/>
    <col min="9731" max="9731" width="1.28515625" style="4" customWidth="1"/>
    <col min="9732" max="9732" width="2.7109375" style="4" customWidth="1"/>
    <col min="9733" max="9733" width="25.42578125" style="4" customWidth="1"/>
    <col min="9734" max="9734" width="8.28515625" style="4" customWidth="1"/>
    <col min="9735" max="9735" width="14.7109375" style="4" customWidth="1"/>
    <col min="9736" max="9736" width="14.42578125" style="4" customWidth="1"/>
    <col min="9737" max="9737" width="13.85546875" style="4" customWidth="1"/>
    <col min="9738" max="9738" width="15.42578125" style="4" customWidth="1"/>
    <col min="9739" max="9739" width="15.28515625" style="4" customWidth="1"/>
    <col min="9740" max="9740" width="14.85546875" style="4" customWidth="1"/>
    <col min="9741" max="9741" width="3.42578125" style="4" customWidth="1"/>
    <col min="9742" max="9984" width="9.140625" style="4"/>
    <col min="9985" max="9985" width="5.140625" style="4" customWidth="1"/>
    <col min="9986" max="9986" width="17.85546875" style="4" customWidth="1"/>
    <col min="9987" max="9987" width="1.28515625" style="4" customWidth="1"/>
    <col min="9988" max="9988" width="2.7109375" style="4" customWidth="1"/>
    <col min="9989" max="9989" width="25.42578125" style="4" customWidth="1"/>
    <col min="9990" max="9990" width="8.28515625" style="4" customWidth="1"/>
    <col min="9991" max="9991" width="14.7109375" style="4" customWidth="1"/>
    <col min="9992" max="9992" width="14.42578125" style="4" customWidth="1"/>
    <col min="9993" max="9993" width="13.85546875" style="4" customWidth="1"/>
    <col min="9994" max="9994" width="15.42578125" style="4" customWidth="1"/>
    <col min="9995" max="9995" width="15.28515625" style="4" customWidth="1"/>
    <col min="9996" max="9996" width="14.85546875" style="4" customWidth="1"/>
    <col min="9997" max="9997" width="3.42578125" style="4" customWidth="1"/>
    <col min="9998" max="10240" width="9.140625" style="4"/>
    <col min="10241" max="10241" width="5.140625" style="4" customWidth="1"/>
    <col min="10242" max="10242" width="17.85546875" style="4" customWidth="1"/>
    <col min="10243" max="10243" width="1.28515625" style="4" customWidth="1"/>
    <col min="10244" max="10244" width="2.7109375" style="4" customWidth="1"/>
    <col min="10245" max="10245" width="25.42578125" style="4" customWidth="1"/>
    <col min="10246" max="10246" width="8.28515625" style="4" customWidth="1"/>
    <col min="10247" max="10247" width="14.7109375" style="4" customWidth="1"/>
    <col min="10248" max="10248" width="14.42578125" style="4" customWidth="1"/>
    <col min="10249" max="10249" width="13.85546875" style="4" customWidth="1"/>
    <col min="10250" max="10250" width="15.42578125" style="4" customWidth="1"/>
    <col min="10251" max="10251" width="15.28515625" style="4" customWidth="1"/>
    <col min="10252" max="10252" width="14.85546875" style="4" customWidth="1"/>
    <col min="10253" max="10253" width="3.42578125" style="4" customWidth="1"/>
    <col min="10254" max="10496" width="9.140625" style="4"/>
    <col min="10497" max="10497" width="5.140625" style="4" customWidth="1"/>
    <col min="10498" max="10498" width="17.85546875" style="4" customWidth="1"/>
    <col min="10499" max="10499" width="1.28515625" style="4" customWidth="1"/>
    <col min="10500" max="10500" width="2.7109375" style="4" customWidth="1"/>
    <col min="10501" max="10501" width="25.42578125" style="4" customWidth="1"/>
    <col min="10502" max="10502" width="8.28515625" style="4" customWidth="1"/>
    <col min="10503" max="10503" width="14.7109375" style="4" customWidth="1"/>
    <col min="10504" max="10504" width="14.42578125" style="4" customWidth="1"/>
    <col min="10505" max="10505" width="13.85546875" style="4" customWidth="1"/>
    <col min="10506" max="10506" width="15.42578125" style="4" customWidth="1"/>
    <col min="10507" max="10507" width="15.28515625" style="4" customWidth="1"/>
    <col min="10508" max="10508" width="14.85546875" style="4" customWidth="1"/>
    <col min="10509" max="10509" width="3.42578125" style="4" customWidth="1"/>
    <col min="10510" max="10752" width="9.140625" style="4"/>
    <col min="10753" max="10753" width="5.140625" style="4" customWidth="1"/>
    <col min="10754" max="10754" width="17.85546875" style="4" customWidth="1"/>
    <col min="10755" max="10755" width="1.28515625" style="4" customWidth="1"/>
    <col min="10756" max="10756" width="2.7109375" style="4" customWidth="1"/>
    <col min="10757" max="10757" width="25.42578125" style="4" customWidth="1"/>
    <col min="10758" max="10758" width="8.28515625" style="4" customWidth="1"/>
    <col min="10759" max="10759" width="14.7109375" style="4" customWidth="1"/>
    <col min="10760" max="10760" width="14.42578125" style="4" customWidth="1"/>
    <col min="10761" max="10761" width="13.85546875" style="4" customWidth="1"/>
    <col min="10762" max="10762" width="15.42578125" style="4" customWidth="1"/>
    <col min="10763" max="10763" width="15.28515625" style="4" customWidth="1"/>
    <col min="10764" max="10764" width="14.85546875" style="4" customWidth="1"/>
    <col min="10765" max="10765" width="3.42578125" style="4" customWidth="1"/>
    <col min="10766" max="11008" width="9.140625" style="4"/>
    <col min="11009" max="11009" width="5.140625" style="4" customWidth="1"/>
    <col min="11010" max="11010" width="17.85546875" style="4" customWidth="1"/>
    <col min="11011" max="11011" width="1.28515625" style="4" customWidth="1"/>
    <col min="11012" max="11012" width="2.7109375" style="4" customWidth="1"/>
    <col min="11013" max="11013" width="25.42578125" style="4" customWidth="1"/>
    <col min="11014" max="11014" width="8.28515625" style="4" customWidth="1"/>
    <col min="11015" max="11015" width="14.7109375" style="4" customWidth="1"/>
    <col min="11016" max="11016" width="14.42578125" style="4" customWidth="1"/>
    <col min="11017" max="11017" width="13.85546875" style="4" customWidth="1"/>
    <col min="11018" max="11018" width="15.42578125" style="4" customWidth="1"/>
    <col min="11019" max="11019" width="15.28515625" style="4" customWidth="1"/>
    <col min="11020" max="11020" width="14.85546875" style="4" customWidth="1"/>
    <col min="11021" max="11021" width="3.42578125" style="4" customWidth="1"/>
    <col min="11022" max="11264" width="9.140625" style="4"/>
    <col min="11265" max="11265" width="5.140625" style="4" customWidth="1"/>
    <col min="11266" max="11266" width="17.85546875" style="4" customWidth="1"/>
    <col min="11267" max="11267" width="1.28515625" style="4" customWidth="1"/>
    <col min="11268" max="11268" width="2.7109375" style="4" customWidth="1"/>
    <col min="11269" max="11269" width="25.42578125" style="4" customWidth="1"/>
    <col min="11270" max="11270" width="8.28515625" style="4" customWidth="1"/>
    <col min="11271" max="11271" width="14.7109375" style="4" customWidth="1"/>
    <col min="11272" max="11272" width="14.42578125" style="4" customWidth="1"/>
    <col min="11273" max="11273" width="13.85546875" style="4" customWidth="1"/>
    <col min="11274" max="11274" width="15.42578125" style="4" customWidth="1"/>
    <col min="11275" max="11275" width="15.28515625" style="4" customWidth="1"/>
    <col min="11276" max="11276" width="14.85546875" style="4" customWidth="1"/>
    <col min="11277" max="11277" width="3.42578125" style="4" customWidth="1"/>
    <col min="11278" max="11520" width="9.140625" style="4"/>
    <col min="11521" max="11521" width="5.140625" style="4" customWidth="1"/>
    <col min="11522" max="11522" width="17.85546875" style="4" customWidth="1"/>
    <col min="11523" max="11523" width="1.28515625" style="4" customWidth="1"/>
    <col min="11524" max="11524" width="2.7109375" style="4" customWidth="1"/>
    <col min="11525" max="11525" width="25.42578125" style="4" customWidth="1"/>
    <col min="11526" max="11526" width="8.28515625" style="4" customWidth="1"/>
    <col min="11527" max="11527" width="14.7109375" style="4" customWidth="1"/>
    <col min="11528" max="11528" width="14.42578125" style="4" customWidth="1"/>
    <col min="11529" max="11529" width="13.85546875" style="4" customWidth="1"/>
    <col min="11530" max="11530" width="15.42578125" style="4" customWidth="1"/>
    <col min="11531" max="11531" width="15.28515625" style="4" customWidth="1"/>
    <col min="11532" max="11532" width="14.85546875" style="4" customWidth="1"/>
    <col min="11533" max="11533" width="3.42578125" style="4" customWidth="1"/>
    <col min="11534" max="11776" width="9.140625" style="4"/>
    <col min="11777" max="11777" width="5.140625" style="4" customWidth="1"/>
    <col min="11778" max="11778" width="17.85546875" style="4" customWidth="1"/>
    <col min="11779" max="11779" width="1.28515625" style="4" customWidth="1"/>
    <col min="11780" max="11780" width="2.7109375" style="4" customWidth="1"/>
    <col min="11781" max="11781" width="25.42578125" style="4" customWidth="1"/>
    <col min="11782" max="11782" width="8.28515625" style="4" customWidth="1"/>
    <col min="11783" max="11783" width="14.7109375" style="4" customWidth="1"/>
    <col min="11784" max="11784" width="14.42578125" style="4" customWidth="1"/>
    <col min="11785" max="11785" width="13.85546875" style="4" customWidth="1"/>
    <col min="11786" max="11786" width="15.42578125" style="4" customWidth="1"/>
    <col min="11787" max="11787" width="15.28515625" style="4" customWidth="1"/>
    <col min="11788" max="11788" width="14.85546875" style="4" customWidth="1"/>
    <col min="11789" max="11789" width="3.42578125" style="4" customWidth="1"/>
    <col min="11790" max="12032" width="9.140625" style="4"/>
    <col min="12033" max="12033" width="5.140625" style="4" customWidth="1"/>
    <col min="12034" max="12034" width="17.85546875" style="4" customWidth="1"/>
    <col min="12035" max="12035" width="1.28515625" style="4" customWidth="1"/>
    <col min="12036" max="12036" width="2.7109375" style="4" customWidth="1"/>
    <col min="12037" max="12037" width="25.42578125" style="4" customWidth="1"/>
    <col min="12038" max="12038" width="8.28515625" style="4" customWidth="1"/>
    <col min="12039" max="12039" width="14.7109375" style="4" customWidth="1"/>
    <col min="12040" max="12040" width="14.42578125" style="4" customWidth="1"/>
    <col min="12041" max="12041" width="13.85546875" style="4" customWidth="1"/>
    <col min="12042" max="12042" width="15.42578125" style="4" customWidth="1"/>
    <col min="12043" max="12043" width="15.28515625" style="4" customWidth="1"/>
    <col min="12044" max="12044" width="14.85546875" style="4" customWidth="1"/>
    <col min="12045" max="12045" width="3.42578125" style="4" customWidth="1"/>
    <col min="12046" max="12288" width="9.140625" style="4"/>
    <col min="12289" max="12289" width="5.140625" style="4" customWidth="1"/>
    <col min="12290" max="12290" width="17.85546875" style="4" customWidth="1"/>
    <col min="12291" max="12291" width="1.28515625" style="4" customWidth="1"/>
    <col min="12292" max="12292" width="2.7109375" style="4" customWidth="1"/>
    <col min="12293" max="12293" width="25.42578125" style="4" customWidth="1"/>
    <col min="12294" max="12294" width="8.28515625" style="4" customWidth="1"/>
    <col min="12295" max="12295" width="14.7109375" style="4" customWidth="1"/>
    <col min="12296" max="12296" width="14.42578125" style="4" customWidth="1"/>
    <col min="12297" max="12297" width="13.85546875" style="4" customWidth="1"/>
    <col min="12298" max="12298" width="15.42578125" style="4" customWidth="1"/>
    <col min="12299" max="12299" width="15.28515625" style="4" customWidth="1"/>
    <col min="12300" max="12300" width="14.85546875" style="4" customWidth="1"/>
    <col min="12301" max="12301" width="3.42578125" style="4" customWidth="1"/>
    <col min="12302" max="12544" width="9.140625" style="4"/>
    <col min="12545" max="12545" width="5.140625" style="4" customWidth="1"/>
    <col min="12546" max="12546" width="17.85546875" style="4" customWidth="1"/>
    <col min="12547" max="12547" width="1.28515625" style="4" customWidth="1"/>
    <col min="12548" max="12548" width="2.7109375" style="4" customWidth="1"/>
    <col min="12549" max="12549" width="25.42578125" style="4" customWidth="1"/>
    <col min="12550" max="12550" width="8.28515625" style="4" customWidth="1"/>
    <col min="12551" max="12551" width="14.7109375" style="4" customWidth="1"/>
    <col min="12552" max="12552" width="14.42578125" style="4" customWidth="1"/>
    <col min="12553" max="12553" width="13.85546875" style="4" customWidth="1"/>
    <col min="12554" max="12554" width="15.42578125" style="4" customWidth="1"/>
    <col min="12555" max="12555" width="15.28515625" style="4" customWidth="1"/>
    <col min="12556" max="12556" width="14.85546875" style="4" customWidth="1"/>
    <col min="12557" max="12557" width="3.42578125" style="4" customWidth="1"/>
    <col min="12558" max="12800" width="9.140625" style="4"/>
    <col min="12801" max="12801" width="5.140625" style="4" customWidth="1"/>
    <col min="12802" max="12802" width="17.85546875" style="4" customWidth="1"/>
    <col min="12803" max="12803" width="1.28515625" style="4" customWidth="1"/>
    <col min="12804" max="12804" width="2.7109375" style="4" customWidth="1"/>
    <col min="12805" max="12805" width="25.42578125" style="4" customWidth="1"/>
    <col min="12806" max="12806" width="8.28515625" style="4" customWidth="1"/>
    <col min="12807" max="12807" width="14.7109375" style="4" customWidth="1"/>
    <col min="12808" max="12808" width="14.42578125" style="4" customWidth="1"/>
    <col min="12809" max="12809" width="13.85546875" style="4" customWidth="1"/>
    <col min="12810" max="12810" width="15.42578125" style="4" customWidth="1"/>
    <col min="12811" max="12811" width="15.28515625" style="4" customWidth="1"/>
    <col min="12812" max="12812" width="14.85546875" style="4" customWidth="1"/>
    <col min="12813" max="12813" width="3.42578125" style="4" customWidth="1"/>
    <col min="12814" max="13056" width="9.140625" style="4"/>
    <col min="13057" max="13057" width="5.140625" style="4" customWidth="1"/>
    <col min="13058" max="13058" width="17.85546875" style="4" customWidth="1"/>
    <col min="13059" max="13059" width="1.28515625" style="4" customWidth="1"/>
    <col min="13060" max="13060" width="2.7109375" style="4" customWidth="1"/>
    <col min="13061" max="13061" width="25.42578125" style="4" customWidth="1"/>
    <col min="13062" max="13062" width="8.28515625" style="4" customWidth="1"/>
    <col min="13063" max="13063" width="14.7109375" style="4" customWidth="1"/>
    <col min="13064" max="13064" width="14.42578125" style="4" customWidth="1"/>
    <col min="13065" max="13065" width="13.85546875" style="4" customWidth="1"/>
    <col min="13066" max="13066" width="15.42578125" style="4" customWidth="1"/>
    <col min="13067" max="13067" width="15.28515625" style="4" customWidth="1"/>
    <col min="13068" max="13068" width="14.85546875" style="4" customWidth="1"/>
    <col min="13069" max="13069" width="3.42578125" style="4" customWidth="1"/>
    <col min="13070" max="13312" width="9.140625" style="4"/>
    <col min="13313" max="13313" width="5.140625" style="4" customWidth="1"/>
    <col min="13314" max="13314" width="17.85546875" style="4" customWidth="1"/>
    <col min="13315" max="13315" width="1.28515625" style="4" customWidth="1"/>
    <col min="13316" max="13316" width="2.7109375" style="4" customWidth="1"/>
    <col min="13317" max="13317" width="25.42578125" style="4" customWidth="1"/>
    <col min="13318" max="13318" width="8.28515625" style="4" customWidth="1"/>
    <col min="13319" max="13319" width="14.7109375" style="4" customWidth="1"/>
    <col min="13320" max="13320" width="14.42578125" style="4" customWidth="1"/>
    <col min="13321" max="13321" width="13.85546875" style="4" customWidth="1"/>
    <col min="13322" max="13322" width="15.42578125" style="4" customWidth="1"/>
    <col min="13323" max="13323" width="15.28515625" style="4" customWidth="1"/>
    <col min="13324" max="13324" width="14.85546875" style="4" customWidth="1"/>
    <col min="13325" max="13325" width="3.42578125" style="4" customWidth="1"/>
    <col min="13326" max="13568" width="9.140625" style="4"/>
    <col min="13569" max="13569" width="5.140625" style="4" customWidth="1"/>
    <col min="13570" max="13570" width="17.85546875" style="4" customWidth="1"/>
    <col min="13571" max="13571" width="1.28515625" style="4" customWidth="1"/>
    <col min="13572" max="13572" width="2.7109375" style="4" customWidth="1"/>
    <col min="13573" max="13573" width="25.42578125" style="4" customWidth="1"/>
    <col min="13574" max="13574" width="8.28515625" style="4" customWidth="1"/>
    <col min="13575" max="13575" width="14.7109375" style="4" customWidth="1"/>
    <col min="13576" max="13576" width="14.42578125" style="4" customWidth="1"/>
    <col min="13577" max="13577" width="13.85546875" style="4" customWidth="1"/>
    <col min="13578" max="13578" width="15.42578125" style="4" customWidth="1"/>
    <col min="13579" max="13579" width="15.28515625" style="4" customWidth="1"/>
    <col min="13580" max="13580" width="14.85546875" style="4" customWidth="1"/>
    <col min="13581" max="13581" width="3.42578125" style="4" customWidth="1"/>
    <col min="13582" max="13824" width="9.140625" style="4"/>
    <col min="13825" max="13825" width="5.140625" style="4" customWidth="1"/>
    <col min="13826" max="13826" width="17.85546875" style="4" customWidth="1"/>
    <col min="13827" max="13827" width="1.28515625" style="4" customWidth="1"/>
    <col min="13828" max="13828" width="2.7109375" style="4" customWidth="1"/>
    <col min="13829" max="13829" width="25.42578125" style="4" customWidth="1"/>
    <col min="13830" max="13830" width="8.28515625" style="4" customWidth="1"/>
    <col min="13831" max="13831" width="14.7109375" style="4" customWidth="1"/>
    <col min="13832" max="13832" width="14.42578125" style="4" customWidth="1"/>
    <col min="13833" max="13833" width="13.85546875" style="4" customWidth="1"/>
    <col min="13834" max="13834" width="15.42578125" style="4" customWidth="1"/>
    <col min="13835" max="13835" width="15.28515625" style="4" customWidth="1"/>
    <col min="13836" max="13836" width="14.85546875" style="4" customWidth="1"/>
    <col min="13837" max="13837" width="3.42578125" style="4" customWidth="1"/>
    <col min="13838" max="14080" width="9.140625" style="4"/>
    <col min="14081" max="14081" width="5.140625" style="4" customWidth="1"/>
    <col min="14082" max="14082" width="17.85546875" style="4" customWidth="1"/>
    <col min="14083" max="14083" width="1.28515625" style="4" customWidth="1"/>
    <col min="14084" max="14084" width="2.7109375" style="4" customWidth="1"/>
    <col min="14085" max="14085" width="25.42578125" style="4" customWidth="1"/>
    <col min="14086" max="14086" width="8.28515625" style="4" customWidth="1"/>
    <col min="14087" max="14087" width="14.7109375" style="4" customWidth="1"/>
    <col min="14088" max="14088" width="14.42578125" style="4" customWidth="1"/>
    <col min="14089" max="14089" width="13.85546875" style="4" customWidth="1"/>
    <col min="14090" max="14090" width="15.42578125" style="4" customWidth="1"/>
    <col min="14091" max="14091" width="15.28515625" style="4" customWidth="1"/>
    <col min="14092" max="14092" width="14.85546875" style="4" customWidth="1"/>
    <col min="14093" max="14093" width="3.42578125" style="4" customWidth="1"/>
    <col min="14094" max="14336" width="9.140625" style="4"/>
    <col min="14337" max="14337" width="5.140625" style="4" customWidth="1"/>
    <col min="14338" max="14338" width="17.85546875" style="4" customWidth="1"/>
    <col min="14339" max="14339" width="1.28515625" style="4" customWidth="1"/>
    <col min="14340" max="14340" width="2.7109375" style="4" customWidth="1"/>
    <col min="14341" max="14341" width="25.42578125" style="4" customWidth="1"/>
    <col min="14342" max="14342" width="8.28515625" style="4" customWidth="1"/>
    <col min="14343" max="14343" width="14.7109375" style="4" customWidth="1"/>
    <col min="14344" max="14344" width="14.42578125" style="4" customWidth="1"/>
    <col min="14345" max="14345" width="13.85546875" style="4" customWidth="1"/>
    <col min="14346" max="14346" width="15.42578125" style="4" customWidth="1"/>
    <col min="14347" max="14347" width="15.28515625" style="4" customWidth="1"/>
    <col min="14348" max="14348" width="14.85546875" style="4" customWidth="1"/>
    <col min="14349" max="14349" width="3.42578125" style="4" customWidth="1"/>
    <col min="14350" max="14592" width="9.140625" style="4"/>
    <col min="14593" max="14593" width="5.140625" style="4" customWidth="1"/>
    <col min="14594" max="14594" width="17.85546875" style="4" customWidth="1"/>
    <col min="14595" max="14595" width="1.28515625" style="4" customWidth="1"/>
    <col min="14596" max="14596" width="2.7109375" style="4" customWidth="1"/>
    <col min="14597" max="14597" width="25.42578125" style="4" customWidth="1"/>
    <col min="14598" max="14598" width="8.28515625" style="4" customWidth="1"/>
    <col min="14599" max="14599" width="14.7109375" style="4" customWidth="1"/>
    <col min="14600" max="14600" width="14.42578125" style="4" customWidth="1"/>
    <col min="14601" max="14601" width="13.85546875" style="4" customWidth="1"/>
    <col min="14602" max="14602" width="15.42578125" style="4" customWidth="1"/>
    <col min="14603" max="14603" width="15.28515625" style="4" customWidth="1"/>
    <col min="14604" max="14604" width="14.85546875" style="4" customWidth="1"/>
    <col min="14605" max="14605" width="3.42578125" style="4" customWidth="1"/>
    <col min="14606" max="14848" width="9.140625" style="4"/>
    <col min="14849" max="14849" width="5.140625" style="4" customWidth="1"/>
    <col min="14850" max="14850" width="17.85546875" style="4" customWidth="1"/>
    <col min="14851" max="14851" width="1.28515625" style="4" customWidth="1"/>
    <col min="14852" max="14852" width="2.7109375" style="4" customWidth="1"/>
    <col min="14853" max="14853" width="25.42578125" style="4" customWidth="1"/>
    <col min="14854" max="14854" width="8.28515625" style="4" customWidth="1"/>
    <col min="14855" max="14855" width="14.7109375" style="4" customWidth="1"/>
    <col min="14856" max="14856" width="14.42578125" style="4" customWidth="1"/>
    <col min="14857" max="14857" width="13.85546875" style="4" customWidth="1"/>
    <col min="14858" max="14858" width="15.42578125" style="4" customWidth="1"/>
    <col min="14859" max="14859" width="15.28515625" style="4" customWidth="1"/>
    <col min="14860" max="14860" width="14.85546875" style="4" customWidth="1"/>
    <col min="14861" max="14861" width="3.42578125" style="4" customWidth="1"/>
    <col min="14862" max="15104" width="9.140625" style="4"/>
    <col min="15105" max="15105" width="5.140625" style="4" customWidth="1"/>
    <col min="15106" max="15106" width="17.85546875" style="4" customWidth="1"/>
    <col min="15107" max="15107" width="1.28515625" style="4" customWidth="1"/>
    <col min="15108" max="15108" width="2.7109375" style="4" customWidth="1"/>
    <col min="15109" max="15109" width="25.42578125" style="4" customWidth="1"/>
    <col min="15110" max="15110" width="8.28515625" style="4" customWidth="1"/>
    <col min="15111" max="15111" width="14.7109375" style="4" customWidth="1"/>
    <col min="15112" max="15112" width="14.42578125" style="4" customWidth="1"/>
    <col min="15113" max="15113" width="13.85546875" style="4" customWidth="1"/>
    <col min="15114" max="15114" width="15.42578125" style="4" customWidth="1"/>
    <col min="15115" max="15115" width="15.28515625" style="4" customWidth="1"/>
    <col min="15116" max="15116" width="14.85546875" style="4" customWidth="1"/>
    <col min="15117" max="15117" width="3.42578125" style="4" customWidth="1"/>
    <col min="15118" max="15360" width="9.140625" style="4"/>
    <col min="15361" max="15361" width="5.140625" style="4" customWidth="1"/>
    <col min="15362" max="15362" width="17.85546875" style="4" customWidth="1"/>
    <col min="15363" max="15363" width="1.28515625" style="4" customWidth="1"/>
    <col min="15364" max="15364" width="2.7109375" style="4" customWidth="1"/>
    <col min="15365" max="15365" width="25.42578125" style="4" customWidth="1"/>
    <col min="15366" max="15366" width="8.28515625" style="4" customWidth="1"/>
    <col min="15367" max="15367" width="14.7109375" style="4" customWidth="1"/>
    <col min="15368" max="15368" width="14.42578125" style="4" customWidth="1"/>
    <col min="15369" max="15369" width="13.85546875" style="4" customWidth="1"/>
    <col min="15370" max="15370" width="15.42578125" style="4" customWidth="1"/>
    <col min="15371" max="15371" width="15.28515625" style="4" customWidth="1"/>
    <col min="15372" max="15372" width="14.85546875" style="4" customWidth="1"/>
    <col min="15373" max="15373" width="3.42578125" style="4" customWidth="1"/>
    <col min="15374" max="15616" width="9.140625" style="4"/>
    <col min="15617" max="15617" width="5.140625" style="4" customWidth="1"/>
    <col min="15618" max="15618" width="17.85546875" style="4" customWidth="1"/>
    <col min="15619" max="15619" width="1.28515625" style="4" customWidth="1"/>
    <col min="15620" max="15620" width="2.7109375" style="4" customWidth="1"/>
    <col min="15621" max="15621" width="25.42578125" style="4" customWidth="1"/>
    <col min="15622" max="15622" width="8.28515625" style="4" customWidth="1"/>
    <col min="15623" max="15623" width="14.7109375" style="4" customWidth="1"/>
    <col min="15624" max="15624" width="14.42578125" style="4" customWidth="1"/>
    <col min="15625" max="15625" width="13.85546875" style="4" customWidth="1"/>
    <col min="15626" max="15626" width="15.42578125" style="4" customWidth="1"/>
    <col min="15627" max="15627" width="15.28515625" style="4" customWidth="1"/>
    <col min="15628" max="15628" width="14.85546875" style="4" customWidth="1"/>
    <col min="15629" max="15629" width="3.42578125" style="4" customWidth="1"/>
    <col min="15630" max="15872" width="9.140625" style="4"/>
    <col min="15873" max="15873" width="5.140625" style="4" customWidth="1"/>
    <col min="15874" max="15874" width="17.85546875" style="4" customWidth="1"/>
    <col min="15875" max="15875" width="1.28515625" style="4" customWidth="1"/>
    <col min="15876" max="15876" width="2.7109375" style="4" customWidth="1"/>
    <col min="15877" max="15877" width="25.42578125" style="4" customWidth="1"/>
    <col min="15878" max="15878" width="8.28515625" style="4" customWidth="1"/>
    <col min="15879" max="15879" width="14.7109375" style="4" customWidth="1"/>
    <col min="15880" max="15880" width="14.42578125" style="4" customWidth="1"/>
    <col min="15881" max="15881" width="13.85546875" style="4" customWidth="1"/>
    <col min="15882" max="15882" width="15.42578125" style="4" customWidth="1"/>
    <col min="15883" max="15883" width="15.28515625" style="4" customWidth="1"/>
    <col min="15884" max="15884" width="14.85546875" style="4" customWidth="1"/>
    <col min="15885" max="15885" width="3.42578125" style="4" customWidth="1"/>
    <col min="15886" max="16128" width="9.140625" style="4"/>
    <col min="16129" max="16129" width="5.140625" style="4" customWidth="1"/>
    <col min="16130" max="16130" width="17.85546875" style="4" customWidth="1"/>
    <col min="16131" max="16131" width="1.28515625" style="4" customWidth="1"/>
    <col min="16132" max="16132" width="2.7109375" style="4" customWidth="1"/>
    <col min="16133" max="16133" width="25.42578125" style="4" customWidth="1"/>
    <col min="16134" max="16134" width="8.28515625" style="4" customWidth="1"/>
    <col min="16135" max="16135" width="14.7109375" style="4" customWidth="1"/>
    <col min="16136" max="16136" width="14.42578125" style="4" customWidth="1"/>
    <col min="16137" max="16137" width="13.85546875" style="4" customWidth="1"/>
    <col min="16138" max="16138" width="15.42578125" style="4" customWidth="1"/>
    <col min="16139" max="16139" width="15.28515625" style="4" customWidth="1"/>
    <col min="16140" max="16140" width="14.85546875" style="4" customWidth="1"/>
    <col min="16141" max="16141" width="3.42578125" style="4" customWidth="1"/>
    <col min="16142" max="16384" width="9.140625" style="4"/>
  </cols>
  <sheetData>
    <row r="1" spans="1:12">
      <c r="G1" s="159"/>
      <c r="I1" s="160"/>
      <c r="J1" s="159"/>
      <c r="K1" s="160" t="s">
        <v>270</v>
      </c>
      <c r="L1" s="159"/>
    </row>
    <row r="2" spans="1:12">
      <c r="G2" s="159"/>
      <c r="I2" s="160"/>
      <c r="J2" s="159"/>
      <c r="K2" s="160" t="s">
        <v>1</v>
      </c>
      <c r="L2" s="159"/>
    </row>
    <row r="3" spans="1:12">
      <c r="A3" s="433" t="s">
        <v>271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6"/>
    </row>
    <row r="4" spans="1:12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6"/>
    </row>
    <row r="5" spans="1:12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9"/>
    </row>
    <row r="6" spans="1:12">
      <c r="A6" s="424" t="s">
        <v>143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9"/>
    </row>
    <row r="7" spans="1:12" ht="12.7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9"/>
    </row>
    <row r="8" spans="1:12">
      <c r="A8" s="67"/>
      <c r="B8" s="67"/>
      <c r="C8" s="67"/>
      <c r="D8" s="67"/>
      <c r="E8" s="420" t="s">
        <v>272</v>
      </c>
      <c r="F8" s="420"/>
      <c r="G8" s="420"/>
      <c r="H8" s="420"/>
      <c r="I8" s="420"/>
      <c r="J8" s="67"/>
      <c r="K8" s="67"/>
      <c r="L8" s="162"/>
    </row>
    <row r="9" spans="1:12">
      <c r="A9" s="431"/>
      <c r="B9" s="431"/>
      <c r="C9" s="431"/>
      <c r="D9" s="431"/>
      <c r="E9" s="431"/>
      <c r="F9" s="431"/>
    </row>
    <row r="10" spans="1:12">
      <c r="A10" s="433" t="s">
        <v>273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6"/>
    </row>
    <row r="11" spans="1:12">
      <c r="A11" s="433" t="s">
        <v>8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6"/>
    </row>
    <row r="12" spans="1:12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</row>
    <row r="13" spans="1:12">
      <c r="A13" s="436" t="s">
        <v>712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9"/>
    </row>
    <row r="14" spans="1:12">
      <c r="A14" s="424" t="s">
        <v>9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9"/>
    </row>
    <row r="15" spans="1:12" ht="12.75" customHeight="1">
      <c r="A15" s="6"/>
      <c r="B15" s="9"/>
      <c r="C15" s="9"/>
      <c r="D15" s="9"/>
      <c r="E15" s="9"/>
      <c r="F15" s="440" t="s">
        <v>10</v>
      </c>
      <c r="G15" s="440"/>
      <c r="H15" s="440"/>
      <c r="I15" s="440"/>
      <c r="J15" s="440"/>
      <c r="K15" s="440"/>
      <c r="L15" s="440"/>
    </row>
    <row r="16" spans="1:12" ht="24.95" customHeight="1">
      <c r="A16" s="542" t="s">
        <v>11</v>
      </c>
      <c r="B16" s="544" t="s">
        <v>12</v>
      </c>
      <c r="C16" s="545"/>
      <c r="D16" s="545"/>
      <c r="E16" s="546"/>
      <c r="F16" s="550" t="s">
        <v>13</v>
      </c>
      <c r="G16" s="441" t="s">
        <v>150</v>
      </c>
      <c r="H16" s="552"/>
      <c r="I16" s="553"/>
      <c r="J16" s="554" t="s">
        <v>151</v>
      </c>
      <c r="K16" s="554"/>
      <c r="L16" s="554"/>
    </row>
    <row r="17" spans="1:12" ht="38.25" customHeight="1">
      <c r="A17" s="543"/>
      <c r="B17" s="547"/>
      <c r="C17" s="548"/>
      <c r="D17" s="548"/>
      <c r="E17" s="549"/>
      <c r="F17" s="551"/>
      <c r="G17" s="12" t="s">
        <v>274</v>
      </c>
      <c r="H17" s="12" t="s">
        <v>275</v>
      </c>
      <c r="I17" s="12" t="s">
        <v>235</v>
      </c>
      <c r="J17" s="12" t="s">
        <v>274</v>
      </c>
      <c r="K17" s="12" t="s">
        <v>276</v>
      </c>
      <c r="L17" s="12" t="s">
        <v>235</v>
      </c>
    </row>
    <row r="18" spans="1:12" ht="12.75" customHeight="1">
      <c r="A18" s="10">
        <v>1</v>
      </c>
      <c r="B18" s="555">
        <v>2</v>
      </c>
      <c r="C18" s="556"/>
      <c r="D18" s="556"/>
      <c r="E18" s="557"/>
      <c r="F18" s="12" t="s">
        <v>277</v>
      </c>
      <c r="G18" s="12">
        <v>4</v>
      </c>
      <c r="H18" s="12">
        <v>5</v>
      </c>
      <c r="I18" s="12">
        <v>6</v>
      </c>
      <c r="J18" s="12">
        <v>7</v>
      </c>
      <c r="K18" s="12">
        <v>8</v>
      </c>
      <c r="L18" s="12">
        <v>9</v>
      </c>
    </row>
    <row r="19" spans="1:12" s="5" customFormat="1" ht="25.5" customHeight="1">
      <c r="A19" s="58" t="s">
        <v>16</v>
      </c>
      <c r="B19" s="515" t="s">
        <v>278</v>
      </c>
      <c r="C19" s="535"/>
      <c r="D19" s="535"/>
      <c r="E19" s="536"/>
      <c r="F19" s="16"/>
      <c r="G19" s="163">
        <f>SUM(G20)-SUM(G32,G39)</f>
        <v>726.36999999999534</v>
      </c>
      <c r="H19" s="163">
        <f>SUM(H20)-SUM(H32,H39)</f>
        <v>0</v>
      </c>
      <c r="I19" s="163">
        <f>SUM(G19)+SUM(H19)</f>
        <v>726.36999999999534</v>
      </c>
      <c r="J19" s="163">
        <f>SUM(J20)-SUM(J32,J39)</f>
        <v>-85.070000000065193</v>
      </c>
      <c r="K19" s="163">
        <f>SUM(K20)-SUM(K32,K39)</f>
        <v>0</v>
      </c>
      <c r="L19" s="163">
        <f t="shared" ref="L19:L74" si="0">SUM(J19)+SUM(K19)</f>
        <v>-85.070000000065193</v>
      </c>
    </row>
    <row r="20" spans="1:12" s="5" customFormat="1" ht="25.5" customHeight="1">
      <c r="A20" s="39" t="s">
        <v>18</v>
      </c>
      <c r="B20" s="531" t="s">
        <v>279</v>
      </c>
      <c r="C20" s="516"/>
      <c r="D20" s="516"/>
      <c r="E20" s="517"/>
      <c r="F20" s="16"/>
      <c r="G20" s="163">
        <f>SUM(G21,G27,G28,G29,G30,G31)</f>
        <v>511862.47</v>
      </c>
      <c r="H20" s="163">
        <f>SUM(H21,H27,H28,H29,H30,H31)</f>
        <v>0</v>
      </c>
      <c r="I20" s="163">
        <f>SUM(G20)+SUM(H20)</f>
        <v>511862.47</v>
      </c>
      <c r="J20" s="163">
        <f>SUM(J21,J27,J28,J29,J30,J31)</f>
        <v>498891.86999999994</v>
      </c>
      <c r="K20" s="163">
        <f>SUM(K21,K27,K28,K29,K30,K31)</f>
        <v>0</v>
      </c>
      <c r="L20" s="163">
        <f t="shared" si="0"/>
        <v>498891.86999999994</v>
      </c>
    </row>
    <row r="21" spans="1:12" s="5" customFormat="1" ht="25.5" customHeight="1">
      <c r="A21" s="39" t="s">
        <v>154</v>
      </c>
      <c r="B21" s="531" t="s">
        <v>280</v>
      </c>
      <c r="C21" s="516"/>
      <c r="D21" s="516"/>
      <c r="E21" s="517"/>
      <c r="F21" s="16"/>
      <c r="G21" s="164">
        <f>SUM(G22,G23,G24,G25)</f>
        <v>508419.49</v>
      </c>
      <c r="H21" s="163">
        <f>SUM(H22,H23,H24,H25)</f>
        <v>0</v>
      </c>
      <c r="I21" s="163">
        <f>SUM(G21)+SUM(H21)</f>
        <v>508419.49</v>
      </c>
      <c r="J21" s="163">
        <f>SUM(J22,J23,J24,J25)</f>
        <v>497556.95999999996</v>
      </c>
      <c r="K21" s="163">
        <f>SUM(K22,K23,K24,K25)</f>
        <v>0</v>
      </c>
      <c r="L21" s="163">
        <f t="shared" si="0"/>
        <v>497556.95999999996</v>
      </c>
    </row>
    <row r="22" spans="1:12" s="5" customFormat="1" ht="25.5" customHeight="1">
      <c r="A22" s="59" t="s">
        <v>281</v>
      </c>
      <c r="B22" s="523" t="s">
        <v>282</v>
      </c>
      <c r="C22" s="516"/>
      <c r="D22" s="516"/>
      <c r="E22" s="517"/>
      <c r="F22" s="16"/>
      <c r="G22" s="164">
        <v>505327.58</v>
      </c>
      <c r="H22" s="163"/>
      <c r="I22" s="163">
        <f>SUM(G22)+SUM(H22)</f>
        <v>505327.58</v>
      </c>
      <c r="J22" s="163">
        <v>494411.49</v>
      </c>
      <c r="K22" s="163"/>
      <c r="L22" s="163">
        <f t="shared" si="0"/>
        <v>494411.49</v>
      </c>
    </row>
    <row r="23" spans="1:12" s="5" customFormat="1" ht="25.5" customHeight="1">
      <c r="A23" s="59" t="s">
        <v>283</v>
      </c>
      <c r="B23" s="523" t="s">
        <v>87</v>
      </c>
      <c r="C23" s="516"/>
      <c r="D23" s="516"/>
      <c r="E23" s="517"/>
      <c r="F23" s="16"/>
      <c r="G23" s="164">
        <v>2138.25</v>
      </c>
      <c r="H23" s="163"/>
      <c r="I23" s="163">
        <f t="shared" ref="I23:I74" si="1">SUM(G23)+SUM(H23)</f>
        <v>2138.25</v>
      </c>
      <c r="J23" s="163">
        <v>2340.2399999999998</v>
      </c>
      <c r="K23" s="163"/>
      <c r="L23" s="163">
        <f t="shared" si="0"/>
        <v>2340.2399999999998</v>
      </c>
    </row>
    <row r="24" spans="1:12" s="5" customFormat="1" ht="25.5" customHeight="1">
      <c r="A24" s="59" t="s">
        <v>284</v>
      </c>
      <c r="B24" s="445" t="s">
        <v>285</v>
      </c>
      <c r="C24" s="516"/>
      <c r="D24" s="516"/>
      <c r="E24" s="517"/>
      <c r="F24" s="16"/>
      <c r="G24" s="164"/>
      <c r="H24" s="163"/>
      <c r="I24" s="163">
        <f t="shared" si="1"/>
        <v>0</v>
      </c>
      <c r="J24" s="163"/>
      <c r="K24" s="163"/>
      <c r="L24" s="163">
        <f t="shared" si="0"/>
        <v>0</v>
      </c>
    </row>
    <row r="25" spans="1:12" s="5" customFormat="1" ht="25.5" customHeight="1">
      <c r="A25" s="59" t="s">
        <v>286</v>
      </c>
      <c r="B25" s="537" t="s">
        <v>90</v>
      </c>
      <c r="C25" s="516"/>
      <c r="D25" s="516"/>
      <c r="E25" s="517"/>
      <c r="F25" s="16"/>
      <c r="G25" s="164">
        <v>953.66</v>
      </c>
      <c r="H25" s="163"/>
      <c r="I25" s="163">
        <f t="shared" si="1"/>
        <v>953.66</v>
      </c>
      <c r="J25" s="163">
        <v>805.23</v>
      </c>
      <c r="K25" s="163"/>
      <c r="L25" s="163">
        <f t="shared" si="0"/>
        <v>805.23</v>
      </c>
    </row>
    <row r="26" spans="1:12" s="5" customFormat="1" ht="25.5" customHeight="1">
      <c r="A26" s="35" t="s">
        <v>155</v>
      </c>
      <c r="B26" s="537" t="s">
        <v>287</v>
      </c>
      <c r="C26" s="538"/>
      <c r="D26" s="538"/>
      <c r="E26" s="539"/>
      <c r="F26" s="16"/>
      <c r="G26" s="163"/>
      <c r="H26" s="163"/>
      <c r="I26" s="163">
        <f t="shared" si="1"/>
        <v>0</v>
      </c>
      <c r="J26" s="163"/>
      <c r="K26" s="163"/>
      <c r="L26" s="163">
        <f t="shared" si="0"/>
        <v>0</v>
      </c>
    </row>
    <row r="27" spans="1:12" s="5" customFormat="1" ht="25.5" customHeight="1">
      <c r="A27" s="35" t="s">
        <v>157</v>
      </c>
      <c r="B27" s="537" t="s">
        <v>288</v>
      </c>
      <c r="C27" s="538"/>
      <c r="D27" s="538"/>
      <c r="E27" s="539"/>
      <c r="F27" s="16"/>
      <c r="G27" s="163"/>
      <c r="H27" s="163"/>
      <c r="I27" s="163">
        <f t="shared" si="1"/>
        <v>0</v>
      </c>
      <c r="J27" s="163"/>
      <c r="K27" s="163"/>
      <c r="L27" s="163">
        <f t="shared" si="0"/>
        <v>0</v>
      </c>
    </row>
    <row r="28" spans="1:12" s="5" customFormat="1" ht="25.5" customHeight="1">
      <c r="A28" s="59" t="s">
        <v>26</v>
      </c>
      <c r="B28" s="531" t="s">
        <v>289</v>
      </c>
      <c r="C28" s="540"/>
      <c r="D28" s="540"/>
      <c r="E28" s="541"/>
      <c r="F28" s="16"/>
      <c r="G28" s="163"/>
      <c r="H28" s="163"/>
      <c r="I28" s="163">
        <f t="shared" si="1"/>
        <v>0</v>
      </c>
      <c r="J28" s="163">
        <v>1334.91</v>
      </c>
      <c r="K28" s="163"/>
      <c r="L28" s="163">
        <f t="shared" si="0"/>
        <v>1334.91</v>
      </c>
    </row>
    <row r="29" spans="1:12" s="5" customFormat="1" ht="25.5" customHeight="1">
      <c r="A29" s="59" t="s">
        <v>28</v>
      </c>
      <c r="B29" s="531" t="s">
        <v>290</v>
      </c>
      <c r="C29" s="516"/>
      <c r="D29" s="516"/>
      <c r="E29" s="517"/>
      <c r="F29" s="16"/>
      <c r="G29" s="163"/>
      <c r="H29" s="163"/>
      <c r="I29" s="163">
        <f t="shared" si="1"/>
        <v>0</v>
      </c>
      <c r="J29" s="163"/>
      <c r="K29" s="163"/>
      <c r="L29" s="163">
        <f t="shared" si="0"/>
        <v>0</v>
      </c>
    </row>
    <row r="30" spans="1:12" s="5" customFormat="1" ht="25.5" customHeight="1">
      <c r="A30" s="59" t="s">
        <v>291</v>
      </c>
      <c r="B30" s="531" t="s">
        <v>292</v>
      </c>
      <c r="C30" s="516"/>
      <c r="D30" s="516"/>
      <c r="E30" s="517"/>
      <c r="F30" s="16"/>
      <c r="G30" s="163"/>
      <c r="H30" s="163"/>
      <c r="I30" s="163">
        <f t="shared" si="1"/>
        <v>0</v>
      </c>
      <c r="J30" s="163"/>
      <c r="K30" s="163"/>
      <c r="L30" s="163">
        <f t="shared" si="0"/>
        <v>0</v>
      </c>
    </row>
    <row r="31" spans="1:12" s="5" customFormat="1" ht="25.5" customHeight="1">
      <c r="A31" s="59" t="s">
        <v>293</v>
      </c>
      <c r="B31" s="531" t="s">
        <v>294</v>
      </c>
      <c r="C31" s="516"/>
      <c r="D31" s="516"/>
      <c r="E31" s="517"/>
      <c r="F31" s="16"/>
      <c r="G31" s="163">
        <v>3442.98</v>
      </c>
      <c r="H31" s="163"/>
      <c r="I31" s="163">
        <f t="shared" si="1"/>
        <v>3442.98</v>
      </c>
      <c r="J31" s="163"/>
      <c r="K31" s="163"/>
      <c r="L31" s="163">
        <f t="shared" si="0"/>
        <v>0</v>
      </c>
    </row>
    <row r="32" spans="1:12" s="5" customFormat="1" ht="25.5" customHeight="1">
      <c r="A32" s="39" t="s">
        <v>30</v>
      </c>
      <c r="B32" s="523" t="s">
        <v>295</v>
      </c>
      <c r="C32" s="516"/>
      <c r="D32" s="516"/>
      <c r="E32" s="517"/>
      <c r="F32" s="16"/>
      <c r="G32" s="163">
        <f>SUM(G33:G38)</f>
        <v>979</v>
      </c>
      <c r="H32" s="163">
        <f>SUM(H33:H38)</f>
        <v>0</v>
      </c>
      <c r="I32" s="163">
        <f t="shared" si="1"/>
        <v>979</v>
      </c>
      <c r="J32" s="163">
        <f>SUM(J33:J38)</f>
        <v>0</v>
      </c>
      <c r="K32" s="163">
        <f>SUM(K33:K38)</f>
        <v>0</v>
      </c>
      <c r="L32" s="163">
        <f t="shared" si="0"/>
        <v>0</v>
      </c>
    </row>
    <row r="33" spans="1:12" s="5" customFormat="1" ht="25.5" customHeight="1">
      <c r="A33" s="59" t="s">
        <v>32</v>
      </c>
      <c r="B33" s="523" t="s">
        <v>296</v>
      </c>
      <c r="C33" s="516"/>
      <c r="D33" s="516"/>
      <c r="E33" s="517"/>
      <c r="F33" s="16"/>
      <c r="G33" s="163">
        <v>979</v>
      </c>
      <c r="H33" s="163"/>
      <c r="I33" s="163">
        <f t="shared" si="1"/>
        <v>979</v>
      </c>
      <c r="J33" s="163"/>
      <c r="K33" s="163"/>
      <c r="L33" s="163">
        <f t="shared" si="0"/>
        <v>0</v>
      </c>
    </row>
    <row r="34" spans="1:12" s="5" customFormat="1" ht="25.5" customHeight="1">
      <c r="A34" s="59" t="s">
        <v>34</v>
      </c>
      <c r="B34" s="523" t="s">
        <v>297</v>
      </c>
      <c r="C34" s="516"/>
      <c r="D34" s="516"/>
      <c r="E34" s="517"/>
      <c r="F34" s="16"/>
      <c r="G34" s="163"/>
      <c r="H34" s="163"/>
      <c r="I34" s="163">
        <f t="shared" si="1"/>
        <v>0</v>
      </c>
      <c r="J34" s="163"/>
      <c r="K34" s="163"/>
      <c r="L34" s="163">
        <f t="shared" si="0"/>
        <v>0</v>
      </c>
    </row>
    <row r="35" spans="1:12" s="5" customFormat="1" ht="25.5" customHeight="1">
      <c r="A35" s="59" t="s">
        <v>298</v>
      </c>
      <c r="B35" s="445" t="s">
        <v>299</v>
      </c>
      <c r="C35" s="516"/>
      <c r="D35" s="516"/>
      <c r="E35" s="517"/>
      <c r="F35" s="16"/>
      <c r="G35" s="163"/>
      <c r="H35" s="163"/>
      <c r="I35" s="163">
        <f t="shared" si="1"/>
        <v>0</v>
      </c>
      <c r="J35" s="163"/>
      <c r="K35" s="163"/>
      <c r="L35" s="163">
        <f t="shared" si="0"/>
        <v>0</v>
      </c>
    </row>
    <row r="36" spans="1:12" s="5" customFormat="1" ht="25.5" customHeight="1">
      <c r="A36" s="59" t="s">
        <v>38</v>
      </c>
      <c r="B36" s="537" t="s">
        <v>300</v>
      </c>
      <c r="C36" s="516"/>
      <c r="D36" s="516"/>
      <c r="E36" s="517"/>
      <c r="F36" s="16"/>
      <c r="G36" s="163"/>
      <c r="H36" s="163"/>
      <c r="I36" s="163">
        <f t="shared" si="1"/>
        <v>0</v>
      </c>
      <c r="J36" s="163"/>
      <c r="K36" s="163"/>
      <c r="L36" s="163">
        <f t="shared" si="0"/>
        <v>0</v>
      </c>
    </row>
    <row r="37" spans="1:12" s="5" customFormat="1" ht="25.5" customHeight="1">
      <c r="A37" s="59" t="s">
        <v>40</v>
      </c>
      <c r="B37" s="445" t="s">
        <v>301</v>
      </c>
      <c r="C37" s="516"/>
      <c r="D37" s="516"/>
      <c r="E37" s="517"/>
      <c r="F37" s="16"/>
      <c r="G37" s="163"/>
      <c r="H37" s="163"/>
      <c r="I37" s="163">
        <f t="shared" si="1"/>
        <v>0</v>
      </c>
      <c r="J37" s="163"/>
      <c r="K37" s="163"/>
      <c r="L37" s="163">
        <f t="shared" si="0"/>
        <v>0</v>
      </c>
    </row>
    <row r="38" spans="1:12" s="5" customFormat="1" ht="25.5" customHeight="1">
      <c r="A38" s="59" t="s">
        <v>42</v>
      </c>
      <c r="B38" s="523" t="s">
        <v>302</v>
      </c>
      <c r="C38" s="516"/>
      <c r="D38" s="516"/>
      <c r="E38" s="517"/>
      <c r="F38" s="16"/>
      <c r="G38" s="163"/>
      <c r="H38" s="163"/>
      <c r="I38" s="163">
        <f t="shared" si="1"/>
        <v>0</v>
      </c>
      <c r="J38" s="163"/>
      <c r="K38" s="163"/>
      <c r="L38" s="163">
        <f t="shared" si="0"/>
        <v>0</v>
      </c>
    </row>
    <row r="39" spans="1:12" s="5" customFormat="1" ht="25.5" customHeight="1">
      <c r="A39" s="39" t="s">
        <v>52</v>
      </c>
      <c r="B39" s="523" t="s">
        <v>303</v>
      </c>
      <c r="C39" s="516"/>
      <c r="D39" s="516"/>
      <c r="E39" s="517"/>
      <c r="F39" s="16"/>
      <c r="G39" s="163">
        <f>SUM(G40:G51)</f>
        <v>510157.1</v>
      </c>
      <c r="H39" s="163">
        <f>SUM(H40:H51)</f>
        <v>0</v>
      </c>
      <c r="I39" s="163">
        <f t="shared" si="1"/>
        <v>510157.1</v>
      </c>
      <c r="J39" s="163">
        <f>SUM(J40:J51)</f>
        <v>498976.94</v>
      </c>
      <c r="K39" s="163">
        <f>SUM(K40:K51)</f>
        <v>0</v>
      </c>
      <c r="L39" s="163">
        <f t="shared" si="0"/>
        <v>498976.94</v>
      </c>
    </row>
    <row r="40" spans="1:12" s="5" customFormat="1" ht="25.5" customHeight="1">
      <c r="A40" s="165" t="s">
        <v>68</v>
      </c>
      <c r="B40" s="537" t="s">
        <v>304</v>
      </c>
      <c r="C40" s="516"/>
      <c r="D40" s="516"/>
      <c r="E40" s="517"/>
      <c r="F40" s="16"/>
      <c r="G40" s="163">
        <v>411987.61</v>
      </c>
      <c r="H40" s="163"/>
      <c r="I40" s="163">
        <f t="shared" si="1"/>
        <v>411987.61</v>
      </c>
      <c r="J40" s="163">
        <v>382864.6</v>
      </c>
      <c r="K40" s="163"/>
      <c r="L40" s="163">
        <f t="shared" si="0"/>
        <v>382864.6</v>
      </c>
    </row>
    <row r="41" spans="1:12" s="5" customFormat="1" ht="25.5" customHeight="1">
      <c r="A41" s="165" t="s">
        <v>70</v>
      </c>
      <c r="B41" s="537" t="s">
        <v>305</v>
      </c>
      <c r="C41" s="516"/>
      <c r="D41" s="516"/>
      <c r="E41" s="517"/>
      <c r="F41" s="16"/>
      <c r="G41" s="163">
        <v>33768</v>
      </c>
      <c r="H41" s="163"/>
      <c r="I41" s="163">
        <f t="shared" si="1"/>
        <v>33768</v>
      </c>
      <c r="J41" s="163">
        <v>33599.019999999997</v>
      </c>
      <c r="K41" s="163"/>
      <c r="L41" s="163">
        <f t="shared" si="0"/>
        <v>33599.019999999997</v>
      </c>
    </row>
    <row r="42" spans="1:12" s="5" customFormat="1" ht="25.5" customHeight="1">
      <c r="A42" s="165" t="s">
        <v>72</v>
      </c>
      <c r="B42" s="537" t="s">
        <v>306</v>
      </c>
      <c r="C42" s="516"/>
      <c r="D42" s="516"/>
      <c r="E42" s="517"/>
      <c r="F42" s="16"/>
      <c r="G42" s="163">
        <v>414.26</v>
      </c>
      <c r="H42" s="163"/>
      <c r="I42" s="163">
        <f t="shared" si="1"/>
        <v>414.26</v>
      </c>
      <c r="J42" s="163">
        <v>579.24</v>
      </c>
      <c r="K42" s="163"/>
      <c r="L42" s="163">
        <f t="shared" si="0"/>
        <v>579.24</v>
      </c>
    </row>
    <row r="43" spans="1:12" s="5" customFormat="1" ht="25.5" customHeight="1">
      <c r="A43" s="165" t="s">
        <v>74</v>
      </c>
      <c r="B43" s="537" t="s">
        <v>307</v>
      </c>
      <c r="C43" s="516"/>
      <c r="D43" s="516"/>
      <c r="E43" s="517"/>
      <c r="F43" s="16"/>
      <c r="G43" s="163">
        <v>17549.98</v>
      </c>
      <c r="H43" s="163"/>
      <c r="I43" s="163">
        <f t="shared" si="1"/>
        <v>17549.98</v>
      </c>
      <c r="J43" s="163">
        <v>3065.44</v>
      </c>
      <c r="K43" s="163"/>
      <c r="L43" s="163">
        <f t="shared" si="0"/>
        <v>3065.44</v>
      </c>
    </row>
    <row r="44" spans="1:12" s="5" customFormat="1" ht="25.5" customHeight="1">
      <c r="A44" s="165" t="s">
        <v>76</v>
      </c>
      <c r="B44" s="537" t="s">
        <v>308</v>
      </c>
      <c r="C44" s="516"/>
      <c r="D44" s="516"/>
      <c r="E44" s="517"/>
      <c r="F44" s="16"/>
      <c r="G44" s="163">
        <v>1512</v>
      </c>
      <c r="H44" s="163"/>
      <c r="I44" s="163">
        <f t="shared" si="1"/>
        <v>1512</v>
      </c>
      <c r="J44" s="163">
        <v>586.12</v>
      </c>
      <c r="K44" s="163"/>
      <c r="L44" s="163">
        <f t="shared" si="0"/>
        <v>586.12</v>
      </c>
    </row>
    <row r="45" spans="1:12" s="5" customFormat="1" ht="25.5" customHeight="1">
      <c r="A45" s="165" t="s">
        <v>78</v>
      </c>
      <c r="B45" s="537" t="s">
        <v>309</v>
      </c>
      <c r="C45" s="516"/>
      <c r="D45" s="516"/>
      <c r="E45" s="517"/>
      <c r="F45" s="16"/>
      <c r="G45" s="163"/>
      <c r="H45" s="163"/>
      <c r="I45" s="163">
        <f t="shared" si="1"/>
        <v>0</v>
      </c>
      <c r="J45" s="163">
        <v>2027.34</v>
      </c>
      <c r="K45" s="163"/>
      <c r="L45" s="163">
        <f t="shared" si="0"/>
        <v>2027.34</v>
      </c>
    </row>
    <row r="46" spans="1:12" s="5" customFormat="1" ht="25.5" customHeight="1">
      <c r="A46" s="165" t="s">
        <v>310</v>
      </c>
      <c r="B46" s="531" t="s">
        <v>311</v>
      </c>
      <c r="C46" s="516"/>
      <c r="D46" s="516"/>
      <c r="E46" s="517"/>
      <c r="F46" s="16"/>
      <c r="G46" s="163">
        <v>37793.4</v>
      </c>
      <c r="H46" s="163"/>
      <c r="I46" s="163">
        <f t="shared" si="1"/>
        <v>37793.4</v>
      </c>
      <c r="J46" s="163">
        <v>69024.679999999993</v>
      </c>
      <c r="K46" s="163"/>
      <c r="L46" s="163">
        <f t="shared" si="0"/>
        <v>69024.679999999993</v>
      </c>
    </row>
    <row r="47" spans="1:12" s="5" customFormat="1" ht="25.5" customHeight="1">
      <c r="A47" s="165" t="s">
        <v>312</v>
      </c>
      <c r="B47" s="531" t="s">
        <v>313</v>
      </c>
      <c r="C47" s="516"/>
      <c r="D47" s="516"/>
      <c r="E47" s="517"/>
      <c r="F47" s="16"/>
      <c r="G47" s="163"/>
      <c r="H47" s="163"/>
      <c r="I47" s="163">
        <f t="shared" si="1"/>
        <v>0</v>
      </c>
      <c r="J47" s="163">
        <v>115.85</v>
      </c>
      <c r="K47" s="163"/>
      <c r="L47" s="163">
        <f t="shared" si="0"/>
        <v>115.85</v>
      </c>
    </row>
    <row r="48" spans="1:12" s="5" customFormat="1" ht="25.5" customHeight="1">
      <c r="A48" s="165" t="s">
        <v>314</v>
      </c>
      <c r="B48" s="531" t="s">
        <v>315</v>
      </c>
      <c r="C48" s="516"/>
      <c r="D48" s="516"/>
      <c r="E48" s="517"/>
      <c r="F48" s="16"/>
      <c r="G48" s="163"/>
      <c r="H48" s="163"/>
      <c r="I48" s="163">
        <f t="shared" si="1"/>
        <v>0</v>
      </c>
      <c r="J48" s="163"/>
      <c r="K48" s="163"/>
      <c r="L48" s="163">
        <f t="shared" si="0"/>
        <v>0</v>
      </c>
    </row>
    <row r="49" spans="1:12" s="5" customFormat="1" ht="25.5" customHeight="1">
      <c r="A49" s="165" t="s">
        <v>316</v>
      </c>
      <c r="B49" s="531" t="s">
        <v>317</v>
      </c>
      <c r="C49" s="516"/>
      <c r="D49" s="516"/>
      <c r="E49" s="517"/>
      <c r="F49" s="16"/>
      <c r="G49" s="163">
        <v>7131.85</v>
      </c>
      <c r="H49" s="163"/>
      <c r="I49" s="163">
        <f t="shared" si="1"/>
        <v>7131.85</v>
      </c>
      <c r="J49" s="163">
        <v>7114.65</v>
      </c>
      <c r="K49" s="163"/>
      <c r="L49" s="163">
        <f t="shared" si="0"/>
        <v>7114.65</v>
      </c>
    </row>
    <row r="50" spans="1:12" s="5" customFormat="1" ht="25.5" customHeight="1">
      <c r="A50" s="165" t="s">
        <v>318</v>
      </c>
      <c r="B50" s="531" t="s">
        <v>319</v>
      </c>
      <c r="C50" s="516"/>
      <c r="D50" s="516"/>
      <c r="E50" s="517"/>
      <c r="F50" s="16"/>
      <c r="G50" s="163"/>
      <c r="H50" s="163"/>
      <c r="I50" s="163">
        <f t="shared" si="1"/>
        <v>0</v>
      </c>
      <c r="J50" s="163"/>
      <c r="K50" s="163"/>
      <c r="L50" s="163">
        <f t="shared" si="0"/>
        <v>0</v>
      </c>
    </row>
    <row r="51" spans="1:12" s="5" customFormat="1" ht="25.5" customHeight="1">
      <c r="A51" s="165" t="s">
        <v>320</v>
      </c>
      <c r="B51" s="531" t="s">
        <v>321</v>
      </c>
      <c r="C51" s="516"/>
      <c r="D51" s="516"/>
      <c r="E51" s="517"/>
      <c r="F51" s="16"/>
      <c r="G51" s="163"/>
      <c r="H51" s="163"/>
      <c r="I51" s="163">
        <f t="shared" si="1"/>
        <v>0</v>
      </c>
      <c r="J51" s="163"/>
      <c r="K51" s="163"/>
      <c r="L51" s="163">
        <f t="shared" si="0"/>
        <v>0</v>
      </c>
    </row>
    <row r="52" spans="1:12" s="5" customFormat="1" ht="25.5" customHeight="1">
      <c r="A52" s="58" t="s">
        <v>56</v>
      </c>
      <c r="B52" s="515" t="s">
        <v>322</v>
      </c>
      <c r="C52" s="535"/>
      <c r="D52" s="535"/>
      <c r="E52" s="536"/>
      <c r="F52" s="16"/>
      <c r="G52" s="163">
        <f>SUM(G53:G55)</f>
        <v>6677</v>
      </c>
      <c r="H52" s="163">
        <f>SUM(H53:H55)</f>
        <v>0</v>
      </c>
      <c r="I52" s="163">
        <f t="shared" si="1"/>
        <v>6677</v>
      </c>
      <c r="J52" s="163">
        <f>SUM(J53:J55)</f>
        <v>0</v>
      </c>
      <c r="K52" s="163">
        <f>SUM(K53:K55)</f>
        <v>0</v>
      </c>
      <c r="L52" s="163">
        <f t="shared" si="0"/>
        <v>0</v>
      </c>
    </row>
    <row r="53" spans="1:12" s="5" customFormat="1" ht="25.5" customHeight="1">
      <c r="A53" s="39" t="s">
        <v>18</v>
      </c>
      <c r="B53" s="445" t="s">
        <v>323</v>
      </c>
      <c r="C53" s="524"/>
      <c r="D53" s="524"/>
      <c r="E53" s="525"/>
      <c r="F53" s="16"/>
      <c r="G53" s="163">
        <v>6677</v>
      </c>
      <c r="H53" s="163"/>
      <c r="I53" s="163">
        <f t="shared" si="1"/>
        <v>6677</v>
      </c>
      <c r="J53" s="163"/>
      <c r="K53" s="163"/>
      <c r="L53" s="163">
        <f t="shared" si="0"/>
        <v>0</v>
      </c>
    </row>
    <row r="54" spans="1:12" s="5" customFormat="1" ht="25.5" customHeight="1">
      <c r="A54" s="39" t="s">
        <v>30</v>
      </c>
      <c r="B54" s="526" t="s">
        <v>324</v>
      </c>
      <c r="C54" s="527"/>
      <c r="D54" s="527"/>
      <c r="E54" s="528"/>
      <c r="F54" s="16"/>
      <c r="G54" s="163"/>
      <c r="H54" s="163"/>
      <c r="I54" s="163">
        <f t="shared" si="1"/>
        <v>0</v>
      </c>
      <c r="J54" s="163"/>
      <c r="K54" s="163"/>
      <c r="L54" s="163">
        <f t="shared" si="0"/>
        <v>0</v>
      </c>
    </row>
    <row r="55" spans="1:12" s="5" customFormat="1" ht="25.5" customHeight="1">
      <c r="A55" s="39" t="s">
        <v>52</v>
      </c>
      <c r="B55" s="526" t="s">
        <v>325</v>
      </c>
      <c r="C55" s="527"/>
      <c r="D55" s="527"/>
      <c r="E55" s="528"/>
      <c r="F55" s="16"/>
      <c r="G55" s="163"/>
      <c r="H55" s="163"/>
      <c r="I55" s="163">
        <f t="shared" si="1"/>
        <v>0</v>
      </c>
      <c r="J55" s="163"/>
      <c r="K55" s="163"/>
      <c r="L55" s="163">
        <f t="shared" si="0"/>
        <v>0</v>
      </c>
    </row>
    <row r="56" spans="1:12" s="5" customFormat="1" ht="25.5" customHeight="1">
      <c r="A56" s="39" t="s">
        <v>54</v>
      </c>
      <c r="B56" s="32" t="s">
        <v>326</v>
      </c>
      <c r="C56" s="33"/>
      <c r="D56" s="33"/>
      <c r="E56" s="34"/>
      <c r="F56" s="16"/>
      <c r="G56" s="163"/>
      <c r="H56" s="163"/>
      <c r="I56" s="163">
        <f t="shared" si="1"/>
        <v>0</v>
      </c>
      <c r="J56" s="163"/>
      <c r="K56" s="163"/>
      <c r="L56" s="163">
        <f t="shared" si="0"/>
        <v>0</v>
      </c>
    </row>
    <row r="57" spans="1:12" s="5" customFormat="1" ht="25.5" customHeight="1">
      <c r="A57" s="39" t="s">
        <v>81</v>
      </c>
      <c r="B57" s="445" t="s">
        <v>327</v>
      </c>
      <c r="C57" s="524"/>
      <c r="D57" s="524"/>
      <c r="E57" s="525"/>
      <c r="F57" s="16"/>
      <c r="G57" s="163"/>
      <c r="H57" s="163"/>
      <c r="I57" s="163">
        <f t="shared" si="1"/>
        <v>0</v>
      </c>
      <c r="J57" s="163"/>
      <c r="K57" s="163"/>
      <c r="L57" s="163">
        <f t="shared" si="0"/>
        <v>0</v>
      </c>
    </row>
    <row r="58" spans="1:12" s="5" customFormat="1" ht="25.5" customHeight="1">
      <c r="A58" s="39" t="s">
        <v>178</v>
      </c>
      <c r="B58" s="526" t="s">
        <v>328</v>
      </c>
      <c r="C58" s="527"/>
      <c r="D58" s="527"/>
      <c r="E58" s="528"/>
      <c r="F58" s="16"/>
      <c r="G58" s="163"/>
      <c r="H58" s="163"/>
      <c r="I58" s="163">
        <f t="shared" si="1"/>
        <v>0</v>
      </c>
      <c r="J58" s="163"/>
      <c r="K58" s="163"/>
      <c r="L58" s="163">
        <f t="shared" si="0"/>
        <v>0</v>
      </c>
    </row>
    <row r="59" spans="1:12" s="5" customFormat="1" ht="25.5" customHeight="1">
      <c r="A59" s="58" t="s">
        <v>58</v>
      </c>
      <c r="B59" s="515" t="s">
        <v>329</v>
      </c>
      <c r="C59" s="535"/>
      <c r="D59" s="535"/>
      <c r="E59" s="536"/>
      <c r="F59" s="16"/>
      <c r="G59" s="163">
        <f>SUM(G60)-SUM(G61)-SUM(G62)+SUM(G63)-SUM(G68)+SUM(G69)+SUM(G70)</f>
        <v>6677</v>
      </c>
      <c r="H59" s="163">
        <f>SUM(H60)-SUM(H61)-SUM(H62)+SUM(H63)-SUM(H68)+SUM(H69)+SUM(H70)</f>
        <v>0</v>
      </c>
      <c r="I59" s="163">
        <f t="shared" si="1"/>
        <v>6677</v>
      </c>
      <c r="J59" s="163">
        <f>SUM(J60)-SUM(J61)-SUM(J62)+SUM(J63)-SUM(J68)+SUM(J69)+SUM(J70)</f>
        <v>2117.84</v>
      </c>
      <c r="K59" s="163">
        <f>SUM(K60)-SUM(K61)-SUM(K62)+SUM(K63)-SUM(K68)+SUM(K69)+SUM(K70)</f>
        <v>0</v>
      </c>
      <c r="L59" s="163">
        <f t="shared" si="0"/>
        <v>2117.84</v>
      </c>
    </row>
    <row r="60" spans="1:12" s="5" customFormat="1" ht="25.5" customHeight="1">
      <c r="A60" s="39" t="s">
        <v>18</v>
      </c>
      <c r="B60" s="523" t="s">
        <v>330</v>
      </c>
      <c r="C60" s="516"/>
      <c r="D60" s="516"/>
      <c r="E60" s="517"/>
      <c r="F60" s="16"/>
      <c r="G60" s="163"/>
      <c r="H60" s="163"/>
      <c r="I60" s="163">
        <f t="shared" si="1"/>
        <v>0</v>
      </c>
      <c r="J60" s="163"/>
      <c r="K60" s="163"/>
      <c r="L60" s="163">
        <f t="shared" si="0"/>
        <v>0</v>
      </c>
    </row>
    <row r="61" spans="1:12" s="5" customFormat="1" ht="25.5" customHeight="1">
      <c r="A61" s="39" t="s">
        <v>30</v>
      </c>
      <c r="B61" s="523" t="s">
        <v>331</v>
      </c>
      <c r="C61" s="516"/>
      <c r="D61" s="516"/>
      <c r="E61" s="517"/>
      <c r="F61" s="16"/>
      <c r="G61" s="163"/>
      <c r="H61" s="163"/>
      <c r="I61" s="163">
        <f t="shared" si="1"/>
        <v>0</v>
      </c>
      <c r="J61" s="163"/>
      <c r="K61" s="163"/>
      <c r="L61" s="163">
        <f t="shared" si="0"/>
        <v>0</v>
      </c>
    </row>
    <row r="62" spans="1:12" s="5" customFormat="1" ht="25.5" customHeight="1">
      <c r="A62" s="39" t="s">
        <v>52</v>
      </c>
      <c r="B62" s="445" t="s">
        <v>332</v>
      </c>
      <c r="C62" s="524"/>
      <c r="D62" s="524"/>
      <c r="E62" s="525"/>
      <c r="F62" s="16"/>
      <c r="G62" s="163"/>
      <c r="H62" s="163"/>
      <c r="I62" s="163">
        <f t="shared" si="1"/>
        <v>0</v>
      </c>
      <c r="J62" s="163"/>
      <c r="K62" s="163"/>
      <c r="L62" s="163">
        <f t="shared" si="0"/>
        <v>0</v>
      </c>
    </row>
    <row r="63" spans="1:12" s="5" customFormat="1" ht="25.5" customHeight="1">
      <c r="A63" s="39" t="s">
        <v>89</v>
      </c>
      <c r="B63" s="445" t="s">
        <v>333</v>
      </c>
      <c r="C63" s="524"/>
      <c r="D63" s="524"/>
      <c r="E63" s="525"/>
      <c r="F63" s="16"/>
      <c r="G63" s="163">
        <f>SUM(G64:G67)</f>
        <v>6677</v>
      </c>
      <c r="H63" s="163">
        <f>SUM(H64:H67)</f>
        <v>0</v>
      </c>
      <c r="I63" s="163">
        <f t="shared" si="1"/>
        <v>6677</v>
      </c>
      <c r="J63" s="163">
        <f>SUM(J64:J67)</f>
        <v>2117.84</v>
      </c>
      <c r="K63" s="163">
        <f>SUM(K64:K67)</f>
        <v>0</v>
      </c>
      <c r="L63" s="163">
        <f t="shared" si="0"/>
        <v>2117.84</v>
      </c>
    </row>
    <row r="64" spans="1:12" s="5" customFormat="1" ht="25.5" customHeight="1">
      <c r="A64" s="59" t="s">
        <v>125</v>
      </c>
      <c r="B64" s="523" t="s">
        <v>334</v>
      </c>
      <c r="C64" s="516"/>
      <c r="D64" s="516"/>
      <c r="E64" s="517"/>
      <c r="F64" s="16"/>
      <c r="G64" s="163">
        <v>6677</v>
      </c>
      <c r="H64" s="163"/>
      <c r="I64" s="163">
        <f t="shared" si="1"/>
        <v>6677</v>
      </c>
      <c r="J64" s="163">
        <v>1058.92</v>
      </c>
      <c r="K64" s="163"/>
      <c r="L64" s="163">
        <f t="shared" si="0"/>
        <v>1058.92</v>
      </c>
    </row>
    <row r="65" spans="1:13" s="5" customFormat="1" ht="25.5" customHeight="1">
      <c r="A65" s="59" t="s">
        <v>127</v>
      </c>
      <c r="B65" s="523" t="s">
        <v>335</v>
      </c>
      <c r="C65" s="516"/>
      <c r="D65" s="516"/>
      <c r="E65" s="517"/>
      <c r="F65" s="16"/>
      <c r="G65" s="163"/>
      <c r="H65" s="163"/>
      <c r="I65" s="163">
        <f t="shared" si="1"/>
        <v>0</v>
      </c>
      <c r="J65" s="163"/>
      <c r="K65" s="163"/>
      <c r="L65" s="163">
        <f t="shared" si="0"/>
        <v>0</v>
      </c>
    </row>
    <row r="66" spans="1:13" s="5" customFormat="1" ht="25.5" customHeight="1">
      <c r="A66" s="59" t="s">
        <v>336</v>
      </c>
      <c r="B66" s="445" t="s">
        <v>337</v>
      </c>
      <c r="C66" s="516"/>
      <c r="D66" s="516"/>
      <c r="E66" s="517"/>
      <c r="F66" s="16"/>
      <c r="G66" s="163"/>
      <c r="H66" s="163"/>
      <c r="I66" s="163">
        <f t="shared" si="1"/>
        <v>0</v>
      </c>
      <c r="J66" s="163"/>
      <c r="K66" s="163"/>
      <c r="L66" s="163">
        <f t="shared" si="0"/>
        <v>0</v>
      </c>
    </row>
    <row r="67" spans="1:13" s="5" customFormat="1" ht="25.5" customHeight="1">
      <c r="A67" s="59" t="s">
        <v>338</v>
      </c>
      <c r="B67" s="523" t="s">
        <v>339</v>
      </c>
      <c r="C67" s="516"/>
      <c r="D67" s="516"/>
      <c r="E67" s="517"/>
      <c r="F67" s="16"/>
      <c r="G67" s="163"/>
      <c r="H67" s="163"/>
      <c r="I67" s="163">
        <f t="shared" si="1"/>
        <v>0</v>
      </c>
      <c r="J67" s="163">
        <v>1058.92</v>
      </c>
      <c r="K67" s="163"/>
      <c r="L67" s="163">
        <f t="shared" si="0"/>
        <v>1058.92</v>
      </c>
    </row>
    <row r="68" spans="1:13" s="5" customFormat="1" ht="25.5" customHeight="1">
      <c r="A68" s="59" t="s">
        <v>81</v>
      </c>
      <c r="B68" s="526" t="s">
        <v>340</v>
      </c>
      <c r="C68" s="527"/>
      <c r="D68" s="527"/>
      <c r="E68" s="528"/>
      <c r="F68" s="16"/>
      <c r="G68" s="163"/>
      <c r="H68" s="163"/>
      <c r="I68" s="163">
        <f t="shared" si="1"/>
        <v>0</v>
      </c>
      <c r="J68" s="163"/>
      <c r="K68" s="163"/>
      <c r="L68" s="163">
        <f t="shared" si="0"/>
        <v>0</v>
      </c>
    </row>
    <row r="69" spans="1:13" s="5" customFormat="1" ht="25.5" customHeight="1">
      <c r="A69" s="59" t="s">
        <v>178</v>
      </c>
      <c r="B69" s="526" t="s">
        <v>341</v>
      </c>
      <c r="C69" s="529"/>
      <c r="D69" s="529"/>
      <c r="E69" s="530"/>
      <c r="F69" s="16"/>
      <c r="G69" s="163"/>
      <c r="H69" s="163"/>
      <c r="I69" s="163">
        <f t="shared" si="1"/>
        <v>0</v>
      </c>
      <c r="J69" s="163"/>
      <c r="K69" s="163"/>
      <c r="L69" s="163">
        <f t="shared" si="0"/>
        <v>0</v>
      </c>
    </row>
    <row r="70" spans="1:13" s="5" customFormat="1" ht="25.5" customHeight="1">
      <c r="A70" s="59" t="s">
        <v>181</v>
      </c>
      <c r="B70" s="531" t="s">
        <v>342</v>
      </c>
      <c r="C70" s="516"/>
      <c r="D70" s="516"/>
      <c r="E70" s="517"/>
      <c r="F70" s="16"/>
      <c r="G70" s="163"/>
      <c r="H70" s="163"/>
      <c r="I70" s="163">
        <f t="shared" si="1"/>
        <v>0</v>
      </c>
      <c r="J70" s="163"/>
      <c r="K70" s="163"/>
      <c r="L70" s="163">
        <f t="shared" si="0"/>
        <v>0</v>
      </c>
    </row>
    <row r="71" spans="1:13" s="5" customFormat="1" ht="25.5" customHeight="1">
      <c r="A71" s="58" t="s">
        <v>84</v>
      </c>
      <c r="B71" s="532" t="s">
        <v>343</v>
      </c>
      <c r="C71" s="533"/>
      <c r="D71" s="533"/>
      <c r="E71" s="534"/>
      <c r="F71" s="16"/>
      <c r="G71" s="163"/>
      <c r="H71" s="163"/>
      <c r="I71" s="163">
        <f t="shared" si="1"/>
        <v>0</v>
      </c>
      <c r="J71" s="163"/>
      <c r="K71" s="163"/>
      <c r="L71" s="163">
        <f t="shared" si="0"/>
        <v>0</v>
      </c>
    </row>
    <row r="72" spans="1:13" s="5" customFormat="1" ht="25.5" customHeight="1">
      <c r="A72" s="58"/>
      <c r="B72" s="515" t="s">
        <v>344</v>
      </c>
      <c r="C72" s="516"/>
      <c r="D72" s="516"/>
      <c r="E72" s="517"/>
      <c r="F72" s="16"/>
      <c r="G72" s="163">
        <f>SUM(G74)-SUM(G73)</f>
        <v>726.36999999999989</v>
      </c>
      <c r="H72" s="163"/>
      <c r="I72" s="163">
        <f t="shared" si="1"/>
        <v>726.36999999999989</v>
      </c>
      <c r="J72" s="163">
        <f>SUM(J74)-SUM(J73)</f>
        <v>1058.92</v>
      </c>
      <c r="K72" s="163"/>
      <c r="L72" s="163">
        <f t="shared" si="0"/>
        <v>1058.92</v>
      </c>
    </row>
    <row r="73" spans="1:13" s="5" customFormat="1" ht="25.5" customHeight="1">
      <c r="A73" s="166"/>
      <c r="B73" s="515" t="s">
        <v>345</v>
      </c>
      <c r="C73" s="516"/>
      <c r="D73" s="516"/>
      <c r="E73" s="517"/>
      <c r="F73" s="16"/>
      <c r="G73" s="163">
        <v>1058.92</v>
      </c>
      <c r="H73" s="163"/>
      <c r="I73" s="163">
        <f t="shared" si="1"/>
        <v>1058.92</v>
      </c>
      <c r="J73" s="163"/>
      <c r="K73" s="163"/>
      <c r="L73" s="163">
        <f t="shared" si="0"/>
        <v>0</v>
      </c>
    </row>
    <row r="74" spans="1:13" s="5" customFormat="1" ht="25.5" customHeight="1">
      <c r="A74" s="167"/>
      <c r="B74" s="518" t="s">
        <v>346</v>
      </c>
      <c r="C74" s="516"/>
      <c r="D74" s="516"/>
      <c r="E74" s="517"/>
      <c r="F74" s="16"/>
      <c r="G74" s="163">
        <v>1785.29</v>
      </c>
      <c r="H74" s="163"/>
      <c r="I74" s="163">
        <f t="shared" si="1"/>
        <v>1785.29</v>
      </c>
      <c r="J74" s="163">
        <v>1058.92</v>
      </c>
      <c r="K74" s="163"/>
      <c r="L74" s="163">
        <f t="shared" si="0"/>
        <v>1058.92</v>
      </c>
    </row>
    <row r="75" spans="1:13" s="5" customFormat="1">
      <c r="A75" s="83"/>
      <c r="B75" s="84"/>
      <c r="C75" s="84"/>
      <c r="D75" s="84"/>
      <c r="E75" s="84"/>
      <c r="F75" s="84"/>
      <c r="G75" s="2"/>
      <c r="H75" s="2"/>
      <c r="I75" s="2"/>
      <c r="J75" s="2"/>
      <c r="K75" s="2"/>
      <c r="L75" s="2"/>
    </row>
    <row r="76" spans="1:13" s="5" customFormat="1">
      <c r="A76" s="168" t="s">
        <v>347</v>
      </c>
      <c r="B76" s="169" t="s">
        <v>132</v>
      </c>
      <c r="C76" s="169"/>
      <c r="D76" s="169"/>
      <c r="E76" s="169"/>
      <c r="F76" s="169"/>
      <c r="G76" s="169"/>
      <c r="H76" s="170"/>
      <c r="I76" s="171"/>
      <c r="J76" s="169" t="s">
        <v>133</v>
      </c>
      <c r="K76" s="169"/>
      <c r="L76" s="172"/>
      <c r="M76" s="172"/>
    </row>
    <row r="77" spans="1:13" s="5" customFormat="1">
      <c r="A77" s="519" t="s">
        <v>134</v>
      </c>
      <c r="B77" s="519"/>
      <c r="C77" s="519"/>
      <c r="D77" s="519"/>
      <c r="E77" s="519"/>
      <c r="F77" s="519"/>
      <c r="G77" s="519"/>
      <c r="H77" s="173" t="s">
        <v>348</v>
      </c>
      <c r="I77" s="9"/>
      <c r="J77" s="520" t="s">
        <v>136</v>
      </c>
      <c r="K77" s="520"/>
      <c r="L77" s="172"/>
      <c r="M77" s="172"/>
    </row>
    <row r="78" spans="1:13" s="5" customFormat="1">
      <c r="L78" s="172"/>
      <c r="M78" s="172"/>
    </row>
    <row r="79" spans="1:13" s="5" customFormat="1">
      <c r="A79" s="174"/>
      <c r="B79" s="175" t="s">
        <v>137</v>
      </c>
      <c r="C79" s="175"/>
      <c r="D79" s="175"/>
      <c r="E79" s="175"/>
      <c r="F79" s="175"/>
      <c r="G79" s="175"/>
      <c r="H79" s="176"/>
      <c r="I79" s="177"/>
      <c r="J79" s="175" t="s">
        <v>138</v>
      </c>
      <c r="K79" s="175"/>
      <c r="L79" s="172"/>
      <c r="M79" s="172"/>
    </row>
    <row r="80" spans="1:13" s="5" customFormat="1">
      <c r="A80" s="521" t="s">
        <v>349</v>
      </c>
      <c r="B80" s="521"/>
      <c r="C80" s="521"/>
      <c r="D80" s="521"/>
      <c r="E80" s="521"/>
      <c r="F80" s="521"/>
      <c r="G80" s="521"/>
      <c r="H80" s="178" t="s">
        <v>348</v>
      </c>
      <c r="I80" s="162"/>
      <c r="J80" s="522" t="s">
        <v>136</v>
      </c>
      <c r="K80" s="522"/>
      <c r="L80" s="172"/>
      <c r="M80" s="172"/>
    </row>
    <row r="81" spans="2:13" s="5" customFormat="1">
      <c r="B81" s="513"/>
      <c r="C81" s="513"/>
      <c r="D81" s="513"/>
      <c r="E81" s="513"/>
      <c r="F81" s="513"/>
      <c r="G81" s="513"/>
      <c r="H81" s="513"/>
      <c r="I81" s="168"/>
      <c r="J81" s="179" t="s">
        <v>350</v>
      </c>
      <c r="K81" s="514"/>
      <c r="L81" s="514"/>
      <c r="M81" s="514"/>
    </row>
    <row r="82" spans="2:13" s="5" customFormat="1">
      <c r="B82" s="168"/>
      <c r="C82" s="168"/>
      <c r="D82" s="168"/>
      <c r="E82" s="168"/>
      <c r="F82" s="168"/>
      <c r="G82" s="168"/>
      <c r="H82" s="168"/>
      <c r="I82" s="168"/>
      <c r="J82" s="179"/>
      <c r="K82" s="179"/>
      <c r="L82" s="179"/>
      <c r="M82" s="179"/>
    </row>
    <row r="83" spans="2:13" s="5" customFormat="1" ht="12.75" customHeight="1">
      <c r="E83" s="2"/>
      <c r="H83" s="89"/>
      <c r="I83" s="89"/>
    </row>
  </sheetData>
  <mergeCells count="77">
    <mergeCell ref="A10:K10"/>
    <mergeCell ref="A3:K4"/>
    <mergeCell ref="A5:K5"/>
    <mergeCell ref="A6:K6"/>
    <mergeCell ref="E8:I8"/>
    <mergeCell ref="A9:F9"/>
    <mergeCell ref="B23:E23"/>
    <mergeCell ref="A11:K11"/>
    <mergeCell ref="A13:K13"/>
    <mergeCell ref="A14:K14"/>
    <mergeCell ref="F15:L15"/>
    <mergeCell ref="A16:A17"/>
    <mergeCell ref="B16:E17"/>
    <mergeCell ref="F16:F17"/>
    <mergeCell ref="G16:I16"/>
    <mergeCell ref="J16:L16"/>
    <mergeCell ref="B18:E18"/>
    <mergeCell ref="B19:E19"/>
    <mergeCell ref="B20:E20"/>
    <mergeCell ref="B21:E21"/>
    <mergeCell ref="B22:E22"/>
    <mergeCell ref="B35:E35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47:E47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60:E60"/>
    <mergeCell ref="B48:E48"/>
    <mergeCell ref="B49:E49"/>
    <mergeCell ref="B50:E50"/>
    <mergeCell ref="B51:E51"/>
    <mergeCell ref="B52:E52"/>
    <mergeCell ref="B53:E53"/>
    <mergeCell ref="B54:E54"/>
    <mergeCell ref="B55:E55"/>
    <mergeCell ref="B57:E57"/>
    <mergeCell ref="B58:E58"/>
    <mergeCell ref="B59:E59"/>
    <mergeCell ref="B72:E72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81:H81"/>
    <mergeCell ref="K81:M81"/>
    <mergeCell ref="B73:E73"/>
    <mergeCell ref="B74:E74"/>
    <mergeCell ref="A77:G77"/>
    <mergeCell ref="J77:K77"/>
    <mergeCell ref="A80:G80"/>
    <mergeCell ref="J80:K80"/>
  </mergeCells>
  <pageMargins left="0.19685039370078741" right="0.19685039370078741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zoomScaleNormal="100" zoomScaleSheetLayoutView="100" workbookViewId="0">
      <selection activeCell="D17" sqref="D17"/>
    </sheetView>
  </sheetViews>
  <sheetFormatPr defaultRowHeight="12.75"/>
  <cols>
    <col min="1" max="1" width="6.42578125" style="182" bestFit="1" customWidth="1"/>
    <col min="2" max="2" width="30.5703125" style="182" bestFit="1" customWidth="1"/>
    <col min="3" max="10" width="15.7109375" style="182" customWidth="1"/>
    <col min="11" max="11" width="12.5703125" style="182" customWidth="1"/>
    <col min="12" max="256" width="9.140625" style="182"/>
    <col min="257" max="257" width="6.42578125" style="182" bestFit="1" customWidth="1"/>
    <col min="258" max="258" width="30.5703125" style="182" bestFit="1" customWidth="1"/>
    <col min="259" max="266" width="15.7109375" style="182" customWidth="1"/>
    <col min="267" max="267" width="12.5703125" style="182" customWidth="1"/>
    <col min="268" max="512" width="9.140625" style="182"/>
    <col min="513" max="513" width="6.42578125" style="182" bestFit="1" customWidth="1"/>
    <col min="514" max="514" width="30.5703125" style="182" bestFit="1" customWidth="1"/>
    <col min="515" max="522" width="15.7109375" style="182" customWidth="1"/>
    <col min="523" max="523" width="12.5703125" style="182" customWidth="1"/>
    <col min="524" max="768" width="9.140625" style="182"/>
    <col min="769" max="769" width="6.42578125" style="182" bestFit="1" customWidth="1"/>
    <col min="770" max="770" width="30.5703125" style="182" bestFit="1" customWidth="1"/>
    <col min="771" max="778" width="15.7109375" style="182" customWidth="1"/>
    <col min="779" max="779" width="12.5703125" style="182" customWidth="1"/>
    <col min="780" max="1024" width="9.140625" style="182"/>
    <col min="1025" max="1025" width="6.42578125" style="182" bestFit="1" customWidth="1"/>
    <col min="1026" max="1026" width="30.5703125" style="182" bestFit="1" customWidth="1"/>
    <col min="1027" max="1034" width="15.7109375" style="182" customWidth="1"/>
    <col min="1035" max="1035" width="12.5703125" style="182" customWidth="1"/>
    <col min="1036" max="1280" width="9.140625" style="182"/>
    <col min="1281" max="1281" width="6.42578125" style="182" bestFit="1" customWidth="1"/>
    <col min="1282" max="1282" width="30.5703125" style="182" bestFit="1" customWidth="1"/>
    <col min="1283" max="1290" width="15.7109375" style="182" customWidth="1"/>
    <col min="1291" max="1291" width="12.5703125" style="182" customWidth="1"/>
    <col min="1292" max="1536" width="9.140625" style="182"/>
    <col min="1537" max="1537" width="6.42578125" style="182" bestFit="1" customWidth="1"/>
    <col min="1538" max="1538" width="30.5703125" style="182" bestFit="1" customWidth="1"/>
    <col min="1539" max="1546" width="15.7109375" style="182" customWidth="1"/>
    <col min="1547" max="1547" width="12.5703125" style="182" customWidth="1"/>
    <col min="1548" max="1792" width="9.140625" style="182"/>
    <col min="1793" max="1793" width="6.42578125" style="182" bestFit="1" customWidth="1"/>
    <col min="1794" max="1794" width="30.5703125" style="182" bestFit="1" customWidth="1"/>
    <col min="1795" max="1802" width="15.7109375" style="182" customWidth="1"/>
    <col min="1803" max="1803" width="12.5703125" style="182" customWidth="1"/>
    <col min="1804" max="2048" width="9.140625" style="182"/>
    <col min="2049" max="2049" width="6.42578125" style="182" bestFit="1" customWidth="1"/>
    <col min="2050" max="2050" width="30.5703125" style="182" bestFit="1" customWidth="1"/>
    <col min="2051" max="2058" width="15.7109375" style="182" customWidth="1"/>
    <col min="2059" max="2059" width="12.5703125" style="182" customWidth="1"/>
    <col min="2060" max="2304" width="9.140625" style="182"/>
    <col min="2305" max="2305" width="6.42578125" style="182" bestFit="1" customWidth="1"/>
    <col min="2306" max="2306" width="30.5703125" style="182" bestFit="1" customWidth="1"/>
    <col min="2307" max="2314" width="15.7109375" style="182" customWidth="1"/>
    <col min="2315" max="2315" width="12.5703125" style="182" customWidth="1"/>
    <col min="2316" max="2560" width="9.140625" style="182"/>
    <col min="2561" max="2561" width="6.42578125" style="182" bestFit="1" customWidth="1"/>
    <col min="2562" max="2562" width="30.5703125" style="182" bestFit="1" customWidth="1"/>
    <col min="2563" max="2570" width="15.7109375" style="182" customWidth="1"/>
    <col min="2571" max="2571" width="12.5703125" style="182" customWidth="1"/>
    <col min="2572" max="2816" width="9.140625" style="182"/>
    <col min="2817" max="2817" width="6.42578125" style="182" bestFit="1" customWidth="1"/>
    <col min="2818" max="2818" width="30.5703125" style="182" bestFit="1" customWidth="1"/>
    <col min="2819" max="2826" width="15.7109375" style="182" customWidth="1"/>
    <col min="2827" max="2827" width="12.5703125" style="182" customWidth="1"/>
    <col min="2828" max="3072" width="9.140625" style="182"/>
    <col min="3073" max="3073" width="6.42578125" style="182" bestFit="1" customWidth="1"/>
    <col min="3074" max="3074" width="30.5703125" style="182" bestFit="1" customWidth="1"/>
    <col min="3075" max="3082" width="15.7109375" style="182" customWidth="1"/>
    <col min="3083" max="3083" width="12.5703125" style="182" customWidth="1"/>
    <col min="3084" max="3328" width="9.140625" style="182"/>
    <col min="3329" max="3329" width="6.42578125" style="182" bestFit="1" customWidth="1"/>
    <col min="3330" max="3330" width="30.5703125" style="182" bestFit="1" customWidth="1"/>
    <col min="3331" max="3338" width="15.7109375" style="182" customWidth="1"/>
    <col min="3339" max="3339" width="12.5703125" style="182" customWidth="1"/>
    <col min="3340" max="3584" width="9.140625" style="182"/>
    <col min="3585" max="3585" width="6.42578125" style="182" bestFit="1" customWidth="1"/>
    <col min="3586" max="3586" width="30.5703125" style="182" bestFit="1" customWidth="1"/>
    <col min="3587" max="3594" width="15.7109375" style="182" customWidth="1"/>
    <col min="3595" max="3595" width="12.5703125" style="182" customWidth="1"/>
    <col min="3596" max="3840" width="9.140625" style="182"/>
    <col min="3841" max="3841" width="6.42578125" style="182" bestFit="1" customWidth="1"/>
    <col min="3842" max="3842" width="30.5703125" style="182" bestFit="1" customWidth="1"/>
    <col min="3843" max="3850" width="15.7109375" style="182" customWidth="1"/>
    <col min="3851" max="3851" width="12.5703125" style="182" customWidth="1"/>
    <col min="3852" max="4096" width="9.140625" style="182"/>
    <col min="4097" max="4097" width="6.42578125" style="182" bestFit="1" customWidth="1"/>
    <col min="4098" max="4098" width="30.5703125" style="182" bestFit="1" customWidth="1"/>
    <col min="4099" max="4106" width="15.7109375" style="182" customWidth="1"/>
    <col min="4107" max="4107" width="12.5703125" style="182" customWidth="1"/>
    <col min="4108" max="4352" width="9.140625" style="182"/>
    <col min="4353" max="4353" width="6.42578125" style="182" bestFit="1" customWidth="1"/>
    <col min="4354" max="4354" width="30.5703125" style="182" bestFit="1" customWidth="1"/>
    <col min="4355" max="4362" width="15.7109375" style="182" customWidth="1"/>
    <col min="4363" max="4363" width="12.5703125" style="182" customWidth="1"/>
    <col min="4364" max="4608" width="9.140625" style="182"/>
    <col min="4609" max="4609" width="6.42578125" style="182" bestFit="1" customWidth="1"/>
    <col min="4610" max="4610" width="30.5703125" style="182" bestFit="1" customWidth="1"/>
    <col min="4611" max="4618" width="15.7109375" style="182" customWidth="1"/>
    <col min="4619" max="4619" width="12.5703125" style="182" customWidth="1"/>
    <col min="4620" max="4864" width="9.140625" style="182"/>
    <col min="4865" max="4865" width="6.42578125" style="182" bestFit="1" customWidth="1"/>
    <col min="4866" max="4866" width="30.5703125" style="182" bestFit="1" customWidth="1"/>
    <col min="4867" max="4874" width="15.7109375" style="182" customWidth="1"/>
    <col min="4875" max="4875" width="12.5703125" style="182" customWidth="1"/>
    <col min="4876" max="5120" width="9.140625" style="182"/>
    <col min="5121" max="5121" width="6.42578125" style="182" bestFit="1" customWidth="1"/>
    <col min="5122" max="5122" width="30.5703125" style="182" bestFit="1" customWidth="1"/>
    <col min="5123" max="5130" width="15.7109375" style="182" customWidth="1"/>
    <col min="5131" max="5131" width="12.5703125" style="182" customWidth="1"/>
    <col min="5132" max="5376" width="9.140625" style="182"/>
    <col min="5377" max="5377" width="6.42578125" style="182" bestFit="1" customWidth="1"/>
    <col min="5378" max="5378" width="30.5703125" style="182" bestFit="1" customWidth="1"/>
    <col min="5379" max="5386" width="15.7109375" style="182" customWidth="1"/>
    <col min="5387" max="5387" width="12.5703125" style="182" customWidth="1"/>
    <col min="5388" max="5632" width="9.140625" style="182"/>
    <col min="5633" max="5633" width="6.42578125" style="182" bestFit="1" customWidth="1"/>
    <col min="5634" max="5634" width="30.5703125" style="182" bestFit="1" customWidth="1"/>
    <col min="5635" max="5642" width="15.7109375" style="182" customWidth="1"/>
    <col min="5643" max="5643" width="12.5703125" style="182" customWidth="1"/>
    <col min="5644" max="5888" width="9.140625" style="182"/>
    <col min="5889" max="5889" width="6.42578125" style="182" bestFit="1" customWidth="1"/>
    <col min="5890" max="5890" width="30.5703125" style="182" bestFit="1" customWidth="1"/>
    <col min="5891" max="5898" width="15.7109375" style="182" customWidth="1"/>
    <col min="5899" max="5899" width="12.5703125" style="182" customWidth="1"/>
    <col min="5900" max="6144" width="9.140625" style="182"/>
    <col min="6145" max="6145" width="6.42578125" style="182" bestFit="1" customWidth="1"/>
    <col min="6146" max="6146" width="30.5703125" style="182" bestFit="1" customWidth="1"/>
    <col min="6147" max="6154" width="15.7109375" style="182" customWidth="1"/>
    <col min="6155" max="6155" width="12.5703125" style="182" customWidth="1"/>
    <col min="6156" max="6400" width="9.140625" style="182"/>
    <col min="6401" max="6401" width="6.42578125" style="182" bestFit="1" customWidth="1"/>
    <col min="6402" max="6402" width="30.5703125" style="182" bestFit="1" customWidth="1"/>
    <col min="6403" max="6410" width="15.7109375" style="182" customWidth="1"/>
    <col min="6411" max="6411" width="12.5703125" style="182" customWidth="1"/>
    <col min="6412" max="6656" width="9.140625" style="182"/>
    <col min="6657" max="6657" width="6.42578125" style="182" bestFit="1" customWidth="1"/>
    <col min="6658" max="6658" width="30.5703125" style="182" bestFit="1" customWidth="1"/>
    <col min="6659" max="6666" width="15.7109375" style="182" customWidth="1"/>
    <col min="6667" max="6667" width="12.5703125" style="182" customWidth="1"/>
    <col min="6668" max="6912" width="9.140625" style="182"/>
    <col min="6913" max="6913" width="6.42578125" style="182" bestFit="1" customWidth="1"/>
    <col min="6914" max="6914" width="30.5703125" style="182" bestFit="1" customWidth="1"/>
    <col min="6915" max="6922" width="15.7109375" style="182" customWidth="1"/>
    <col min="6923" max="6923" width="12.5703125" style="182" customWidth="1"/>
    <col min="6924" max="7168" width="9.140625" style="182"/>
    <col min="7169" max="7169" width="6.42578125" style="182" bestFit="1" customWidth="1"/>
    <col min="7170" max="7170" width="30.5703125" style="182" bestFit="1" customWidth="1"/>
    <col min="7171" max="7178" width="15.7109375" style="182" customWidth="1"/>
    <col min="7179" max="7179" width="12.5703125" style="182" customWidth="1"/>
    <col min="7180" max="7424" width="9.140625" style="182"/>
    <col min="7425" max="7425" width="6.42578125" style="182" bestFit="1" customWidth="1"/>
    <col min="7426" max="7426" width="30.5703125" style="182" bestFit="1" customWidth="1"/>
    <col min="7427" max="7434" width="15.7109375" style="182" customWidth="1"/>
    <col min="7435" max="7435" width="12.5703125" style="182" customWidth="1"/>
    <col min="7436" max="7680" width="9.140625" style="182"/>
    <col min="7681" max="7681" width="6.42578125" style="182" bestFit="1" customWidth="1"/>
    <col min="7682" max="7682" width="30.5703125" style="182" bestFit="1" customWidth="1"/>
    <col min="7683" max="7690" width="15.7109375" style="182" customWidth="1"/>
    <col min="7691" max="7691" width="12.5703125" style="182" customWidth="1"/>
    <col min="7692" max="7936" width="9.140625" style="182"/>
    <col min="7937" max="7937" width="6.42578125" style="182" bestFit="1" customWidth="1"/>
    <col min="7938" max="7938" width="30.5703125" style="182" bestFit="1" customWidth="1"/>
    <col min="7939" max="7946" width="15.7109375" style="182" customWidth="1"/>
    <col min="7947" max="7947" width="12.5703125" style="182" customWidth="1"/>
    <col min="7948" max="8192" width="9.140625" style="182"/>
    <col min="8193" max="8193" width="6.42578125" style="182" bestFit="1" customWidth="1"/>
    <col min="8194" max="8194" width="30.5703125" style="182" bestFit="1" customWidth="1"/>
    <col min="8195" max="8202" width="15.7109375" style="182" customWidth="1"/>
    <col min="8203" max="8203" width="12.5703125" style="182" customWidth="1"/>
    <col min="8204" max="8448" width="9.140625" style="182"/>
    <col min="8449" max="8449" width="6.42578125" style="182" bestFit="1" customWidth="1"/>
    <col min="8450" max="8450" width="30.5703125" style="182" bestFit="1" customWidth="1"/>
    <col min="8451" max="8458" width="15.7109375" style="182" customWidth="1"/>
    <col min="8459" max="8459" width="12.5703125" style="182" customWidth="1"/>
    <col min="8460" max="8704" width="9.140625" style="182"/>
    <col min="8705" max="8705" width="6.42578125" style="182" bestFit="1" customWidth="1"/>
    <col min="8706" max="8706" width="30.5703125" style="182" bestFit="1" customWidth="1"/>
    <col min="8707" max="8714" width="15.7109375" style="182" customWidth="1"/>
    <col min="8715" max="8715" width="12.5703125" style="182" customWidth="1"/>
    <col min="8716" max="8960" width="9.140625" style="182"/>
    <col min="8961" max="8961" width="6.42578125" style="182" bestFit="1" customWidth="1"/>
    <col min="8962" max="8962" width="30.5703125" style="182" bestFit="1" customWidth="1"/>
    <col min="8963" max="8970" width="15.7109375" style="182" customWidth="1"/>
    <col min="8971" max="8971" width="12.5703125" style="182" customWidth="1"/>
    <col min="8972" max="9216" width="9.140625" style="182"/>
    <col min="9217" max="9217" width="6.42578125" style="182" bestFit="1" customWidth="1"/>
    <col min="9218" max="9218" width="30.5703125" style="182" bestFit="1" customWidth="1"/>
    <col min="9219" max="9226" width="15.7109375" style="182" customWidth="1"/>
    <col min="9227" max="9227" width="12.5703125" style="182" customWidth="1"/>
    <col min="9228" max="9472" width="9.140625" style="182"/>
    <col min="9473" max="9473" width="6.42578125" style="182" bestFit="1" customWidth="1"/>
    <col min="9474" max="9474" width="30.5703125" style="182" bestFit="1" customWidth="1"/>
    <col min="9475" max="9482" width="15.7109375" style="182" customWidth="1"/>
    <col min="9483" max="9483" width="12.5703125" style="182" customWidth="1"/>
    <col min="9484" max="9728" width="9.140625" style="182"/>
    <col min="9729" max="9729" width="6.42578125" style="182" bestFit="1" customWidth="1"/>
    <col min="9730" max="9730" width="30.5703125" style="182" bestFit="1" customWidth="1"/>
    <col min="9731" max="9738" width="15.7109375" style="182" customWidth="1"/>
    <col min="9739" max="9739" width="12.5703125" style="182" customWidth="1"/>
    <col min="9740" max="9984" width="9.140625" style="182"/>
    <col min="9985" max="9985" width="6.42578125" style="182" bestFit="1" customWidth="1"/>
    <col min="9986" max="9986" width="30.5703125" style="182" bestFit="1" customWidth="1"/>
    <col min="9987" max="9994" width="15.7109375" style="182" customWidth="1"/>
    <col min="9995" max="9995" width="12.5703125" style="182" customWidth="1"/>
    <col min="9996" max="10240" width="9.140625" style="182"/>
    <col min="10241" max="10241" width="6.42578125" style="182" bestFit="1" customWidth="1"/>
    <col min="10242" max="10242" width="30.5703125" style="182" bestFit="1" customWidth="1"/>
    <col min="10243" max="10250" width="15.7109375" style="182" customWidth="1"/>
    <col min="10251" max="10251" width="12.5703125" style="182" customWidth="1"/>
    <col min="10252" max="10496" width="9.140625" style="182"/>
    <col min="10497" max="10497" width="6.42578125" style="182" bestFit="1" customWidth="1"/>
    <col min="10498" max="10498" width="30.5703125" style="182" bestFit="1" customWidth="1"/>
    <col min="10499" max="10506" width="15.7109375" style="182" customWidth="1"/>
    <col min="10507" max="10507" width="12.5703125" style="182" customWidth="1"/>
    <col min="10508" max="10752" width="9.140625" style="182"/>
    <col min="10753" max="10753" width="6.42578125" style="182" bestFit="1" customWidth="1"/>
    <col min="10754" max="10754" width="30.5703125" style="182" bestFit="1" customWidth="1"/>
    <col min="10755" max="10762" width="15.7109375" style="182" customWidth="1"/>
    <col min="10763" max="10763" width="12.5703125" style="182" customWidth="1"/>
    <col min="10764" max="11008" width="9.140625" style="182"/>
    <col min="11009" max="11009" width="6.42578125" style="182" bestFit="1" customWidth="1"/>
    <col min="11010" max="11010" width="30.5703125" style="182" bestFit="1" customWidth="1"/>
    <col min="11011" max="11018" width="15.7109375" style="182" customWidth="1"/>
    <col min="11019" max="11019" width="12.5703125" style="182" customWidth="1"/>
    <col min="11020" max="11264" width="9.140625" style="182"/>
    <col min="11265" max="11265" width="6.42578125" style="182" bestFit="1" customWidth="1"/>
    <col min="11266" max="11266" width="30.5703125" style="182" bestFit="1" customWidth="1"/>
    <col min="11267" max="11274" width="15.7109375" style="182" customWidth="1"/>
    <col min="11275" max="11275" width="12.5703125" style="182" customWidth="1"/>
    <col min="11276" max="11520" width="9.140625" style="182"/>
    <col min="11521" max="11521" width="6.42578125" style="182" bestFit="1" customWidth="1"/>
    <col min="11522" max="11522" width="30.5703125" style="182" bestFit="1" customWidth="1"/>
    <col min="11523" max="11530" width="15.7109375" style="182" customWidth="1"/>
    <col min="11531" max="11531" width="12.5703125" style="182" customWidth="1"/>
    <col min="11532" max="11776" width="9.140625" style="182"/>
    <col min="11777" max="11777" width="6.42578125" style="182" bestFit="1" customWidth="1"/>
    <col min="11778" max="11778" width="30.5703125" style="182" bestFit="1" customWidth="1"/>
    <col min="11779" max="11786" width="15.7109375" style="182" customWidth="1"/>
    <col min="11787" max="11787" width="12.5703125" style="182" customWidth="1"/>
    <col min="11788" max="12032" width="9.140625" style="182"/>
    <col min="12033" max="12033" width="6.42578125" style="182" bestFit="1" customWidth="1"/>
    <col min="12034" max="12034" width="30.5703125" style="182" bestFit="1" customWidth="1"/>
    <col min="12035" max="12042" width="15.7109375" style="182" customWidth="1"/>
    <col min="12043" max="12043" width="12.5703125" style="182" customWidth="1"/>
    <col min="12044" max="12288" width="9.140625" style="182"/>
    <col min="12289" max="12289" width="6.42578125" style="182" bestFit="1" customWidth="1"/>
    <col min="12290" max="12290" width="30.5703125" style="182" bestFit="1" customWidth="1"/>
    <col min="12291" max="12298" width="15.7109375" style="182" customWidth="1"/>
    <col min="12299" max="12299" width="12.5703125" style="182" customWidth="1"/>
    <col min="12300" max="12544" width="9.140625" style="182"/>
    <col min="12545" max="12545" width="6.42578125" style="182" bestFit="1" customWidth="1"/>
    <col min="12546" max="12546" width="30.5703125" style="182" bestFit="1" customWidth="1"/>
    <col min="12547" max="12554" width="15.7109375" style="182" customWidth="1"/>
    <col min="12555" max="12555" width="12.5703125" style="182" customWidth="1"/>
    <col min="12556" max="12800" width="9.140625" style="182"/>
    <col min="12801" max="12801" width="6.42578125" style="182" bestFit="1" customWidth="1"/>
    <col min="12802" max="12802" width="30.5703125" style="182" bestFit="1" customWidth="1"/>
    <col min="12803" max="12810" width="15.7109375" style="182" customWidth="1"/>
    <col min="12811" max="12811" width="12.5703125" style="182" customWidth="1"/>
    <col min="12812" max="13056" width="9.140625" style="182"/>
    <col min="13057" max="13057" width="6.42578125" style="182" bestFit="1" customWidth="1"/>
    <col min="13058" max="13058" width="30.5703125" style="182" bestFit="1" customWidth="1"/>
    <col min="13059" max="13066" width="15.7109375" style="182" customWidth="1"/>
    <col min="13067" max="13067" width="12.5703125" style="182" customWidth="1"/>
    <col min="13068" max="13312" width="9.140625" style="182"/>
    <col min="13313" max="13313" width="6.42578125" style="182" bestFit="1" customWidth="1"/>
    <col min="13314" max="13314" width="30.5703125" style="182" bestFit="1" customWidth="1"/>
    <col min="13315" max="13322" width="15.7109375" style="182" customWidth="1"/>
    <col min="13323" max="13323" width="12.5703125" style="182" customWidth="1"/>
    <col min="13324" max="13568" width="9.140625" style="182"/>
    <col min="13569" max="13569" width="6.42578125" style="182" bestFit="1" customWidth="1"/>
    <col min="13570" max="13570" width="30.5703125" style="182" bestFit="1" customWidth="1"/>
    <col min="13571" max="13578" width="15.7109375" style="182" customWidth="1"/>
    <col min="13579" max="13579" width="12.5703125" style="182" customWidth="1"/>
    <col min="13580" max="13824" width="9.140625" style="182"/>
    <col min="13825" max="13825" width="6.42578125" style="182" bestFit="1" customWidth="1"/>
    <col min="13826" max="13826" width="30.5703125" style="182" bestFit="1" customWidth="1"/>
    <col min="13827" max="13834" width="15.7109375" style="182" customWidth="1"/>
    <col min="13835" max="13835" width="12.5703125" style="182" customWidth="1"/>
    <col min="13836" max="14080" width="9.140625" style="182"/>
    <col min="14081" max="14081" width="6.42578125" style="182" bestFit="1" customWidth="1"/>
    <col min="14082" max="14082" width="30.5703125" style="182" bestFit="1" customWidth="1"/>
    <col min="14083" max="14090" width="15.7109375" style="182" customWidth="1"/>
    <col min="14091" max="14091" width="12.5703125" style="182" customWidth="1"/>
    <col min="14092" max="14336" width="9.140625" style="182"/>
    <col min="14337" max="14337" width="6.42578125" style="182" bestFit="1" customWidth="1"/>
    <col min="14338" max="14338" width="30.5703125" style="182" bestFit="1" customWidth="1"/>
    <col min="14339" max="14346" width="15.7109375" style="182" customWidth="1"/>
    <col min="14347" max="14347" width="12.5703125" style="182" customWidth="1"/>
    <col min="14348" max="14592" width="9.140625" style="182"/>
    <col min="14593" max="14593" width="6.42578125" style="182" bestFit="1" customWidth="1"/>
    <col min="14594" max="14594" width="30.5703125" style="182" bestFit="1" customWidth="1"/>
    <col min="14595" max="14602" width="15.7109375" style="182" customWidth="1"/>
    <col min="14603" max="14603" width="12.5703125" style="182" customWidth="1"/>
    <col min="14604" max="14848" width="9.140625" style="182"/>
    <col min="14849" max="14849" width="6.42578125" style="182" bestFit="1" customWidth="1"/>
    <col min="14850" max="14850" width="30.5703125" style="182" bestFit="1" customWidth="1"/>
    <col min="14851" max="14858" width="15.7109375" style="182" customWidth="1"/>
    <col min="14859" max="14859" width="12.5703125" style="182" customWidth="1"/>
    <col min="14860" max="15104" width="9.140625" style="182"/>
    <col min="15105" max="15105" width="6.42578125" style="182" bestFit="1" customWidth="1"/>
    <col min="15106" max="15106" width="30.5703125" style="182" bestFit="1" customWidth="1"/>
    <col min="15107" max="15114" width="15.7109375" style="182" customWidth="1"/>
    <col min="15115" max="15115" width="12.5703125" style="182" customWidth="1"/>
    <col min="15116" max="15360" width="9.140625" style="182"/>
    <col min="15361" max="15361" width="6.42578125" style="182" bestFit="1" customWidth="1"/>
    <col min="15362" max="15362" width="30.5703125" style="182" bestFit="1" customWidth="1"/>
    <col min="15363" max="15370" width="15.7109375" style="182" customWidth="1"/>
    <col min="15371" max="15371" width="12.5703125" style="182" customWidth="1"/>
    <col min="15372" max="15616" width="9.140625" style="182"/>
    <col min="15617" max="15617" width="6.42578125" style="182" bestFit="1" customWidth="1"/>
    <col min="15618" max="15618" width="30.5703125" style="182" bestFit="1" customWidth="1"/>
    <col min="15619" max="15626" width="15.7109375" style="182" customWidth="1"/>
    <col min="15627" max="15627" width="12.5703125" style="182" customWidth="1"/>
    <col min="15628" max="15872" width="9.140625" style="182"/>
    <col min="15873" max="15873" width="6.42578125" style="182" bestFit="1" customWidth="1"/>
    <col min="15874" max="15874" width="30.5703125" style="182" bestFit="1" customWidth="1"/>
    <col min="15875" max="15882" width="15.7109375" style="182" customWidth="1"/>
    <col min="15883" max="15883" width="12.5703125" style="182" customWidth="1"/>
    <col min="15884" max="16128" width="9.140625" style="182"/>
    <col min="16129" max="16129" width="6.42578125" style="182" bestFit="1" customWidth="1"/>
    <col min="16130" max="16130" width="30.5703125" style="182" bestFit="1" customWidth="1"/>
    <col min="16131" max="16138" width="15.7109375" style="182" customWidth="1"/>
    <col min="16139" max="16139" width="12.5703125" style="182" customWidth="1"/>
    <col min="16140" max="16384" width="9.140625" style="182"/>
  </cols>
  <sheetData>
    <row r="1" spans="1:11">
      <c r="A1" s="180"/>
      <c r="B1" s="180"/>
      <c r="C1" s="180"/>
      <c r="D1" s="180"/>
      <c r="E1" s="180"/>
      <c r="F1" s="180"/>
      <c r="G1" s="180"/>
      <c r="H1" s="181" t="s">
        <v>351</v>
      </c>
      <c r="I1" s="180"/>
      <c r="J1" s="180"/>
    </row>
    <row r="2" spans="1:11" ht="12" customHeight="1">
      <c r="A2" s="180"/>
      <c r="B2" s="180"/>
      <c r="C2" s="180"/>
      <c r="D2" s="180"/>
      <c r="E2" s="180"/>
      <c r="F2" s="180"/>
      <c r="G2" s="180"/>
      <c r="H2" s="181" t="s">
        <v>352</v>
      </c>
      <c r="I2" s="180"/>
      <c r="J2" s="180"/>
    </row>
    <row r="3" spans="1:11" ht="17.25" customHeight="1">
      <c r="A3" s="559" t="s">
        <v>353</v>
      </c>
      <c r="B3" s="560"/>
      <c r="C3" s="560"/>
      <c r="D3" s="560"/>
      <c r="E3" s="560"/>
      <c r="F3" s="560"/>
      <c r="G3" s="560"/>
      <c r="H3" s="560"/>
      <c r="I3" s="560"/>
      <c r="J3" s="560"/>
    </row>
    <row r="4" spans="1:11" ht="7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1" ht="15.75">
      <c r="A5" s="561" t="s">
        <v>354</v>
      </c>
      <c r="B5" s="562"/>
      <c r="C5" s="562"/>
      <c r="D5" s="562"/>
      <c r="E5" s="562"/>
      <c r="F5" s="562"/>
      <c r="G5" s="562"/>
      <c r="H5" s="562"/>
      <c r="I5" s="562"/>
      <c r="J5" s="562"/>
    </row>
    <row r="6" spans="1:11" ht="7.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1" ht="47.25" customHeight="1">
      <c r="A7" s="563" t="s">
        <v>11</v>
      </c>
      <c r="B7" s="565" t="s">
        <v>12</v>
      </c>
      <c r="C7" s="565" t="s">
        <v>61</v>
      </c>
      <c r="D7" s="565" t="s">
        <v>62</v>
      </c>
      <c r="E7" s="565" t="s">
        <v>63</v>
      </c>
      <c r="F7" s="565"/>
      <c r="G7" s="565" t="s">
        <v>355</v>
      </c>
      <c r="H7" s="565"/>
      <c r="I7" s="565" t="s">
        <v>65</v>
      </c>
      <c r="J7" s="565" t="s">
        <v>235</v>
      </c>
    </row>
    <row r="8" spans="1:11" ht="24">
      <c r="A8" s="564"/>
      <c r="B8" s="565"/>
      <c r="C8" s="565"/>
      <c r="D8" s="565"/>
      <c r="E8" s="183" t="s">
        <v>356</v>
      </c>
      <c r="F8" s="183" t="s">
        <v>357</v>
      </c>
      <c r="G8" s="183" t="s">
        <v>358</v>
      </c>
      <c r="H8" s="183" t="s">
        <v>359</v>
      </c>
      <c r="I8" s="565"/>
      <c r="J8" s="565"/>
    </row>
    <row r="9" spans="1:11">
      <c r="A9" s="184">
        <v>1</v>
      </c>
      <c r="B9" s="185">
        <v>2</v>
      </c>
      <c r="C9" s="185">
        <v>3</v>
      </c>
      <c r="D9" s="185">
        <v>4</v>
      </c>
      <c r="E9" s="185">
        <v>5</v>
      </c>
      <c r="F9" s="185">
        <v>6</v>
      </c>
      <c r="G9" s="185">
        <v>7</v>
      </c>
      <c r="H9" s="184">
        <v>8</v>
      </c>
      <c r="I9" s="185">
        <v>9</v>
      </c>
      <c r="J9" s="185">
        <v>10</v>
      </c>
    </row>
    <row r="10" spans="1:11" ht="24" customHeight="1">
      <c r="A10" s="186" t="s">
        <v>238</v>
      </c>
      <c r="B10" s="187" t="s">
        <v>360</v>
      </c>
      <c r="C10" s="188"/>
      <c r="D10" s="188">
        <v>7526.33</v>
      </c>
      <c r="E10" s="188"/>
      <c r="F10" s="188"/>
      <c r="G10" s="188"/>
      <c r="H10" s="188"/>
      <c r="I10" s="188"/>
      <c r="J10" s="164">
        <f t="shared" ref="J10:J33" si="0">SUM(C10:I10)</f>
        <v>7526.33</v>
      </c>
      <c r="K10" s="189"/>
    </row>
    <row r="11" spans="1:11" ht="24">
      <c r="A11" s="183" t="s">
        <v>240</v>
      </c>
      <c r="B11" s="190" t="s">
        <v>361</v>
      </c>
      <c r="C11" s="164">
        <f t="shared" ref="C11:I11" si="1">SUM(C12:C13)</f>
        <v>0</v>
      </c>
      <c r="D11" s="164">
        <f t="shared" si="1"/>
        <v>54181.840000000004</v>
      </c>
      <c r="E11" s="164">
        <f t="shared" si="1"/>
        <v>0</v>
      </c>
      <c r="F11" s="164">
        <f t="shared" si="1"/>
        <v>0</v>
      </c>
      <c r="G11" s="164">
        <f t="shared" si="1"/>
        <v>0</v>
      </c>
      <c r="H11" s="164">
        <f t="shared" si="1"/>
        <v>0</v>
      </c>
      <c r="I11" s="164">
        <f t="shared" si="1"/>
        <v>0</v>
      </c>
      <c r="J11" s="164">
        <f t="shared" si="0"/>
        <v>54181.840000000004</v>
      </c>
      <c r="K11" s="189"/>
    </row>
    <row r="12" spans="1:11" ht="23.25" customHeight="1">
      <c r="A12" s="183" t="s">
        <v>362</v>
      </c>
      <c r="B12" s="191" t="s">
        <v>363</v>
      </c>
      <c r="C12" s="188"/>
      <c r="D12" s="188">
        <v>52669.97</v>
      </c>
      <c r="E12" s="188"/>
      <c r="F12" s="188"/>
      <c r="G12" s="188"/>
      <c r="H12" s="188"/>
      <c r="I12" s="188"/>
      <c r="J12" s="164">
        <f t="shared" si="0"/>
        <v>52669.97</v>
      </c>
      <c r="K12" s="189"/>
    </row>
    <row r="13" spans="1:11" ht="26.25" customHeight="1">
      <c r="A13" s="183" t="s">
        <v>364</v>
      </c>
      <c r="B13" s="191" t="s">
        <v>365</v>
      </c>
      <c r="C13" s="192"/>
      <c r="D13" s="192">
        <v>1511.87</v>
      </c>
      <c r="E13" s="192"/>
      <c r="F13" s="192"/>
      <c r="G13" s="192"/>
      <c r="H13" s="192"/>
      <c r="I13" s="192"/>
      <c r="J13" s="164">
        <f t="shared" si="0"/>
        <v>1511.87</v>
      </c>
      <c r="K13" s="189"/>
    </row>
    <row r="14" spans="1:11" ht="24.75" customHeight="1">
      <c r="A14" s="183" t="s">
        <v>243</v>
      </c>
      <c r="B14" s="190" t="s">
        <v>366</v>
      </c>
      <c r="C14" s="164">
        <f t="shared" ref="C14:I14" si="2">SUM(C15:C18)</f>
        <v>0</v>
      </c>
      <c r="D14" s="164">
        <f t="shared" si="2"/>
        <v>52394.44</v>
      </c>
      <c r="E14" s="164">
        <f t="shared" si="2"/>
        <v>0</v>
      </c>
      <c r="F14" s="164">
        <f t="shared" si="2"/>
        <v>0</v>
      </c>
      <c r="G14" s="164">
        <f t="shared" si="2"/>
        <v>0</v>
      </c>
      <c r="H14" s="164">
        <f t="shared" si="2"/>
        <v>0</v>
      </c>
      <c r="I14" s="164">
        <f t="shared" si="2"/>
        <v>0</v>
      </c>
      <c r="J14" s="164">
        <f t="shared" si="0"/>
        <v>52394.44</v>
      </c>
      <c r="K14" s="193"/>
    </row>
    <row r="15" spans="1:11">
      <c r="A15" s="183" t="s">
        <v>367</v>
      </c>
      <c r="B15" s="194" t="s">
        <v>368</v>
      </c>
      <c r="C15" s="192"/>
      <c r="D15" s="192"/>
      <c r="E15" s="192"/>
      <c r="F15" s="192"/>
      <c r="G15" s="192"/>
      <c r="H15" s="192"/>
      <c r="I15" s="192"/>
      <c r="J15" s="164">
        <f t="shared" si="0"/>
        <v>0</v>
      </c>
      <c r="K15" s="195"/>
    </row>
    <row r="16" spans="1:11">
      <c r="A16" s="183" t="s">
        <v>369</v>
      </c>
      <c r="B16" s="194" t="s">
        <v>370</v>
      </c>
      <c r="C16" s="196"/>
      <c r="D16" s="196"/>
      <c r="E16" s="196"/>
      <c r="F16" s="196"/>
      <c r="G16" s="196"/>
      <c r="H16" s="196"/>
      <c r="I16" s="196"/>
      <c r="J16" s="164">
        <f t="shared" si="0"/>
        <v>0</v>
      </c>
      <c r="K16" s="195"/>
    </row>
    <row r="17" spans="1:11">
      <c r="A17" s="183" t="s">
        <v>371</v>
      </c>
      <c r="B17" s="197" t="s">
        <v>372</v>
      </c>
      <c r="C17" s="196"/>
      <c r="D17" s="196">
        <v>42818.89</v>
      </c>
      <c r="E17" s="196"/>
      <c r="F17" s="196"/>
      <c r="G17" s="196"/>
      <c r="H17" s="196"/>
      <c r="I17" s="196"/>
      <c r="J17" s="198">
        <f t="shared" si="0"/>
        <v>42818.89</v>
      </c>
      <c r="K17" s="195"/>
    </row>
    <row r="18" spans="1:11">
      <c r="A18" s="183" t="s">
        <v>373</v>
      </c>
      <c r="B18" s="194" t="s">
        <v>374</v>
      </c>
      <c r="C18" s="192"/>
      <c r="D18" s="192">
        <v>9575.5499999999993</v>
      </c>
      <c r="E18" s="192"/>
      <c r="F18" s="192"/>
      <c r="G18" s="192"/>
      <c r="H18" s="192"/>
      <c r="I18" s="192"/>
      <c r="J18" s="164">
        <f t="shared" si="0"/>
        <v>9575.5499999999993</v>
      </c>
      <c r="K18" s="195"/>
    </row>
    <row r="19" spans="1:11" ht="21" customHeight="1">
      <c r="A19" s="183" t="s">
        <v>245</v>
      </c>
      <c r="B19" s="199" t="s">
        <v>375</v>
      </c>
      <c r="C19" s="192"/>
      <c r="D19" s="192"/>
      <c r="E19" s="192"/>
      <c r="F19" s="192"/>
      <c r="G19" s="192"/>
      <c r="H19" s="192"/>
      <c r="I19" s="192"/>
      <c r="J19" s="164">
        <f t="shared" si="0"/>
        <v>0</v>
      </c>
      <c r="K19" s="195"/>
    </row>
    <row r="20" spans="1:11" ht="24" customHeight="1">
      <c r="A20" s="186" t="s">
        <v>247</v>
      </c>
      <c r="B20" s="200" t="s">
        <v>376</v>
      </c>
      <c r="C20" s="164">
        <f>SUM(C10,C11,C19)-SUM(C14)</f>
        <v>0</v>
      </c>
      <c r="D20" s="164">
        <f t="shared" ref="D20:I20" si="3">SUM(D10,D11,D19)-SUM(D14)</f>
        <v>9313.7300000000032</v>
      </c>
      <c r="E20" s="164">
        <f t="shared" si="3"/>
        <v>0</v>
      </c>
      <c r="F20" s="164">
        <f t="shared" si="3"/>
        <v>0</v>
      </c>
      <c r="G20" s="164">
        <f t="shared" si="3"/>
        <v>0</v>
      </c>
      <c r="H20" s="164">
        <f t="shared" si="3"/>
        <v>0</v>
      </c>
      <c r="I20" s="164">
        <f t="shared" si="3"/>
        <v>0</v>
      </c>
      <c r="J20" s="164">
        <f t="shared" si="0"/>
        <v>9313.7300000000032</v>
      </c>
      <c r="K20" s="189"/>
    </row>
    <row r="21" spans="1:11" ht="28.5" customHeight="1">
      <c r="A21" s="183" t="s">
        <v>249</v>
      </c>
      <c r="B21" s="201" t="s">
        <v>377</v>
      </c>
      <c r="C21" s="188"/>
      <c r="D21" s="188"/>
      <c r="E21" s="188"/>
      <c r="F21" s="188"/>
      <c r="G21" s="188"/>
      <c r="H21" s="188"/>
      <c r="I21" s="188"/>
      <c r="J21" s="164">
        <f t="shared" si="0"/>
        <v>0</v>
      </c>
      <c r="K21" s="193"/>
    </row>
    <row r="22" spans="1:11" ht="36">
      <c r="A22" s="183" t="s">
        <v>251</v>
      </c>
      <c r="B22" s="201" t="s">
        <v>378</v>
      </c>
      <c r="C22" s="192"/>
      <c r="D22" s="192"/>
      <c r="E22" s="192"/>
      <c r="F22" s="192"/>
      <c r="G22" s="192"/>
      <c r="H22" s="192"/>
      <c r="I22" s="192"/>
      <c r="J22" s="164">
        <f t="shared" si="0"/>
        <v>0</v>
      </c>
      <c r="K22" s="195"/>
    </row>
    <row r="23" spans="1:11" ht="24" customHeight="1">
      <c r="A23" s="183" t="s">
        <v>253</v>
      </c>
      <c r="B23" s="202" t="s">
        <v>379</v>
      </c>
      <c r="C23" s="188"/>
      <c r="D23" s="188"/>
      <c r="E23" s="188"/>
      <c r="F23" s="188"/>
      <c r="G23" s="188"/>
      <c r="H23" s="188"/>
      <c r="I23" s="188"/>
      <c r="J23" s="164">
        <f t="shared" si="0"/>
        <v>0</v>
      </c>
      <c r="K23" s="195"/>
    </row>
    <row r="24" spans="1:11" ht="24">
      <c r="A24" s="183" t="s">
        <v>255</v>
      </c>
      <c r="B24" s="202" t="s">
        <v>380</v>
      </c>
      <c r="C24" s="192"/>
      <c r="D24" s="192"/>
      <c r="E24" s="192"/>
      <c r="F24" s="192"/>
      <c r="G24" s="192"/>
      <c r="H24" s="192"/>
      <c r="I24" s="192"/>
      <c r="J24" s="164">
        <f t="shared" si="0"/>
        <v>0</v>
      </c>
      <c r="K24" s="195"/>
    </row>
    <row r="25" spans="1:11" ht="48">
      <c r="A25" s="183" t="s">
        <v>257</v>
      </c>
      <c r="B25" s="202" t="s">
        <v>381</v>
      </c>
      <c r="C25" s="164">
        <f>SUM(C26:C29)</f>
        <v>0</v>
      </c>
      <c r="D25" s="164">
        <f t="shared" ref="D25:I25" si="4">SUM(D26:D29)</f>
        <v>0</v>
      </c>
      <c r="E25" s="164">
        <f t="shared" si="4"/>
        <v>0</v>
      </c>
      <c r="F25" s="164">
        <f t="shared" si="4"/>
        <v>0</v>
      </c>
      <c r="G25" s="164">
        <f t="shared" si="4"/>
        <v>0</v>
      </c>
      <c r="H25" s="164">
        <f t="shared" si="4"/>
        <v>0</v>
      </c>
      <c r="I25" s="164">
        <f t="shared" si="4"/>
        <v>0</v>
      </c>
      <c r="J25" s="164">
        <f t="shared" si="0"/>
        <v>0</v>
      </c>
      <c r="K25" s="195"/>
    </row>
    <row r="26" spans="1:11">
      <c r="A26" s="183" t="s">
        <v>382</v>
      </c>
      <c r="B26" s="203" t="s">
        <v>368</v>
      </c>
      <c r="C26" s="192"/>
      <c r="D26" s="192"/>
      <c r="E26" s="192"/>
      <c r="F26" s="192"/>
      <c r="G26" s="192"/>
      <c r="H26" s="192"/>
      <c r="I26" s="192"/>
      <c r="J26" s="164">
        <f t="shared" si="0"/>
        <v>0</v>
      </c>
      <c r="K26" s="195"/>
    </row>
    <row r="27" spans="1:11">
      <c r="A27" s="183" t="s">
        <v>383</v>
      </c>
      <c r="B27" s="203" t="s">
        <v>370</v>
      </c>
      <c r="C27" s="192"/>
      <c r="D27" s="192"/>
      <c r="E27" s="192"/>
      <c r="F27" s="192"/>
      <c r="G27" s="192"/>
      <c r="H27" s="192"/>
      <c r="I27" s="192"/>
      <c r="J27" s="164">
        <f t="shared" si="0"/>
        <v>0</v>
      </c>
      <c r="K27" s="195"/>
    </row>
    <row r="28" spans="1:11">
      <c r="A28" s="183" t="s">
        <v>384</v>
      </c>
      <c r="B28" s="203" t="s">
        <v>385</v>
      </c>
      <c r="C28" s="192"/>
      <c r="D28" s="192"/>
      <c r="E28" s="192"/>
      <c r="F28" s="192"/>
      <c r="G28" s="192"/>
      <c r="H28" s="192"/>
      <c r="I28" s="192"/>
      <c r="J28" s="164">
        <f t="shared" si="0"/>
        <v>0</v>
      </c>
      <c r="K28" s="195"/>
    </row>
    <row r="29" spans="1:11">
      <c r="A29" s="183" t="s">
        <v>386</v>
      </c>
      <c r="B29" s="203" t="s">
        <v>374</v>
      </c>
      <c r="C29" s="192"/>
      <c r="D29" s="192"/>
      <c r="E29" s="192"/>
      <c r="F29" s="192"/>
      <c r="G29" s="192"/>
      <c r="H29" s="192"/>
      <c r="I29" s="192"/>
      <c r="J29" s="164">
        <f t="shared" si="0"/>
        <v>0</v>
      </c>
      <c r="K29" s="195"/>
    </row>
    <row r="30" spans="1:11">
      <c r="A30" s="183" t="s">
        <v>258</v>
      </c>
      <c r="B30" s="202" t="s">
        <v>387</v>
      </c>
      <c r="C30" s="192"/>
      <c r="D30" s="192"/>
      <c r="E30" s="192"/>
      <c r="F30" s="192"/>
      <c r="G30" s="192"/>
      <c r="H30" s="192"/>
      <c r="I30" s="192"/>
      <c r="J30" s="164">
        <f t="shared" si="0"/>
        <v>0</v>
      </c>
      <c r="K30" s="195"/>
    </row>
    <row r="31" spans="1:11" ht="27.75" customHeight="1">
      <c r="A31" s="186" t="s">
        <v>259</v>
      </c>
      <c r="B31" s="204" t="s">
        <v>388</v>
      </c>
      <c r="C31" s="164">
        <f>SUM(C21,C22,C23,C30)-SUM(C24,C25)</f>
        <v>0</v>
      </c>
      <c r="D31" s="164">
        <f t="shared" ref="D31:I31" si="5">SUM(D21,D22,D23,D30)-SUM(D24,D25)</f>
        <v>0</v>
      </c>
      <c r="E31" s="164">
        <f t="shared" si="5"/>
        <v>0</v>
      </c>
      <c r="F31" s="164">
        <f t="shared" si="5"/>
        <v>0</v>
      </c>
      <c r="G31" s="164">
        <f t="shared" si="5"/>
        <v>0</v>
      </c>
      <c r="H31" s="164">
        <f t="shared" si="5"/>
        <v>0</v>
      </c>
      <c r="I31" s="164">
        <f t="shared" si="5"/>
        <v>0</v>
      </c>
      <c r="J31" s="164">
        <f t="shared" si="0"/>
        <v>0</v>
      </c>
      <c r="K31" s="195"/>
    </row>
    <row r="32" spans="1:11" ht="24">
      <c r="A32" s="186" t="s">
        <v>260</v>
      </c>
      <c r="B32" s="204" t="s">
        <v>389</v>
      </c>
      <c r="C32" s="164">
        <f>SUM(C20,C31)</f>
        <v>0</v>
      </c>
      <c r="D32" s="164">
        <f t="shared" ref="D32:I32" si="6">SUM(D20,D31)</f>
        <v>9313.7300000000032</v>
      </c>
      <c r="E32" s="164">
        <f t="shared" si="6"/>
        <v>0</v>
      </c>
      <c r="F32" s="164">
        <f t="shared" si="6"/>
        <v>0</v>
      </c>
      <c r="G32" s="164">
        <f t="shared" si="6"/>
        <v>0</v>
      </c>
      <c r="H32" s="164">
        <f t="shared" si="6"/>
        <v>0</v>
      </c>
      <c r="I32" s="164">
        <f t="shared" si="6"/>
        <v>0</v>
      </c>
      <c r="J32" s="164">
        <f t="shared" si="0"/>
        <v>9313.7300000000032</v>
      </c>
      <c r="K32" s="195"/>
    </row>
    <row r="33" spans="1:11" ht="24">
      <c r="A33" s="186" t="s">
        <v>261</v>
      </c>
      <c r="B33" s="204" t="s">
        <v>390</v>
      </c>
      <c r="C33" s="164">
        <f>SUM(C10,C21)</f>
        <v>0</v>
      </c>
      <c r="D33" s="164">
        <f t="shared" ref="D33:I33" si="7">SUM(D10,D21)</f>
        <v>7526.33</v>
      </c>
      <c r="E33" s="164">
        <f t="shared" si="7"/>
        <v>0</v>
      </c>
      <c r="F33" s="164">
        <f t="shared" si="7"/>
        <v>0</v>
      </c>
      <c r="G33" s="164">
        <f t="shared" si="7"/>
        <v>0</v>
      </c>
      <c r="H33" s="164">
        <f t="shared" si="7"/>
        <v>0</v>
      </c>
      <c r="I33" s="164">
        <f t="shared" si="7"/>
        <v>0</v>
      </c>
      <c r="J33" s="164">
        <f t="shared" si="0"/>
        <v>7526.33</v>
      </c>
      <c r="K33" s="195"/>
    </row>
    <row r="34" spans="1:11" ht="15" customHeight="1">
      <c r="A34" s="205"/>
      <c r="B34" s="205"/>
      <c r="C34" s="180"/>
      <c r="D34" s="180"/>
      <c r="E34" s="206" t="s">
        <v>391</v>
      </c>
      <c r="F34" s="180"/>
      <c r="G34" s="180"/>
      <c r="H34" s="180"/>
      <c r="I34" s="180"/>
      <c r="J34" s="180"/>
    </row>
    <row r="35" spans="1:11" ht="12.75" customHeight="1">
      <c r="A35" s="558" t="s">
        <v>392</v>
      </c>
      <c r="B35" s="558"/>
      <c r="C35" s="558"/>
      <c r="D35" s="558"/>
      <c r="E35" s="558"/>
      <c r="F35" s="558"/>
      <c r="G35" s="558"/>
      <c r="H35" s="180"/>
      <c r="I35" s="180"/>
      <c r="J35" s="180"/>
    </row>
    <row r="36" spans="1:11" ht="8.25" customHeight="1"/>
    <row r="37" spans="1:11" s="5" customFormat="1">
      <c r="A37" s="207"/>
      <c r="B37" s="207"/>
      <c r="C37" s="207"/>
      <c r="D37" s="207"/>
      <c r="E37" s="88"/>
      <c r="F37" s="9"/>
      <c r="G37" s="9"/>
    </row>
    <row r="38" spans="1:11" s="5" customFormat="1" ht="6.75" customHeight="1">
      <c r="A38" s="207"/>
      <c r="B38" s="207"/>
      <c r="C38" s="207"/>
      <c r="D38" s="207"/>
      <c r="E38" s="88"/>
      <c r="F38" s="9"/>
      <c r="G38" s="9"/>
    </row>
    <row r="39" spans="1:11" s="5" customFormat="1" ht="12.75" customHeight="1">
      <c r="E39" s="2"/>
      <c r="H39" s="89"/>
    </row>
  </sheetData>
  <mergeCells count="11">
    <mergeCell ref="A35:G35"/>
    <mergeCell ref="A3:J3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ageMargins left="0.74803149606299213" right="0.74803149606299213" top="0.39370078740157483" bottom="0.39370078740157483" header="0.51181102362204722" footer="0.51181102362204722"/>
  <pageSetup paperSize="9" scale="73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showGridLines="0" zoomScaleNormal="100" zoomScaleSheetLayoutView="100" workbookViewId="0">
      <selection activeCell="C18" sqref="C18"/>
    </sheetView>
  </sheetViews>
  <sheetFormatPr defaultRowHeight="12.75"/>
  <cols>
    <col min="1" max="1" width="5.5703125" style="208" customWidth="1"/>
    <col min="2" max="2" width="1.85546875" style="208" customWidth="1"/>
    <col min="3" max="3" width="52" style="208" customWidth="1"/>
    <col min="4" max="5" width="15.7109375" style="208" customWidth="1"/>
    <col min="6" max="256" width="9.140625" style="208"/>
    <col min="257" max="257" width="5.5703125" style="208" customWidth="1"/>
    <col min="258" max="258" width="1.85546875" style="208" customWidth="1"/>
    <col min="259" max="259" width="52" style="208" customWidth="1"/>
    <col min="260" max="261" width="15.7109375" style="208" customWidth="1"/>
    <col min="262" max="512" width="9.140625" style="208"/>
    <col min="513" max="513" width="5.5703125" style="208" customWidth="1"/>
    <col min="514" max="514" width="1.85546875" style="208" customWidth="1"/>
    <col min="515" max="515" width="52" style="208" customWidth="1"/>
    <col min="516" max="517" width="15.7109375" style="208" customWidth="1"/>
    <col min="518" max="768" width="9.140625" style="208"/>
    <col min="769" max="769" width="5.5703125" style="208" customWidth="1"/>
    <col min="770" max="770" width="1.85546875" style="208" customWidth="1"/>
    <col min="771" max="771" width="52" style="208" customWidth="1"/>
    <col min="772" max="773" width="15.7109375" style="208" customWidth="1"/>
    <col min="774" max="1024" width="9.140625" style="208"/>
    <col min="1025" max="1025" width="5.5703125" style="208" customWidth="1"/>
    <col min="1026" max="1026" width="1.85546875" style="208" customWidth="1"/>
    <col min="1027" max="1027" width="52" style="208" customWidth="1"/>
    <col min="1028" max="1029" width="15.7109375" style="208" customWidth="1"/>
    <col min="1030" max="1280" width="9.140625" style="208"/>
    <col min="1281" max="1281" width="5.5703125" style="208" customWidth="1"/>
    <col min="1282" max="1282" width="1.85546875" style="208" customWidth="1"/>
    <col min="1283" max="1283" width="52" style="208" customWidth="1"/>
    <col min="1284" max="1285" width="15.7109375" style="208" customWidth="1"/>
    <col min="1286" max="1536" width="9.140625" style="208"/>
    <col min="1537" max="1537" width="5.5703125" style="208" customWidth="1"/>
    <col min="1538" max="1538" width="1.85546875" style="208" customWidth="1"/>
    <col min="1539" max="1539" width="52" style="208" customWidth="1"/>
    <col min="1540" max="1541" width="15.7109375" style="208" customWidth="1"/>
    <col min="1542" max="1792" width="9.140625" style="208"/>
    <col min="1793" max="1793" width="5.5703125" style="208" customWidth="1"/>
    <col min="1794" max="1794" width="1.85546875" style="208" customWidth="1"/>
    <col min="1795" max="1795" width="52" style="208" customWidth="1"/>
    <col min="1796" max="1797" width="15.7109375" style="208" customWidth="1"/>
    <col min="1798" max="2048" width="9.140625" style="208"/>
    <col min="2049" max="2049" width="5.5703125" style="208" customWidth="1"/>
    <col min="2050" max="2050" width="1.85546875" style="208" customWidth="1"/>
    <col min="2051" max="2051" width="52" style="208" customWidth="1"/>
    <col min="2052" max="2053" width="15.7109375" style="208" customWidth="1"/>
    <col min="2054" max="2304" width="9.140625" style="208"/>
    <col min="2305" max="2305" width="5.5703125" style="208" customWidth="1"/>
    <col min="2306" max="2306" width="1.85546875" style="208" customWidth="1"/>
    <col min="2307" max="2307" width="52" style="208" customWidth="1"/>
    <col min="2308" max="2309" width="15.7109375" style="208" customWidth="1"/>
    <col min="2310" max="2560" width="9.140625" style="208"/>
    <col min="2561" max="2561" width="5.5703125" style="208" customWidth="1"/>
    <col min="2562" max="2562" width="1.85546875" style="208" customWidth="1"/>
    <col min="2563" max="2563" width="52" style="208" customWidth="1"/>
    <col min="2564" max="2565" width="15.7109375" style="208" customWidth="1"/>
    <col min="2566" max="2816" width="9.140625" style="208"/>
    <col min="2817" max="2817" width="5.5703125" style="208" customWidth="1"/>
    <col min="2818" max="2818" width="1.85546875" style="208" customWidth="1"/>
    <col min="2819" max="2819" width="52" style="208" customWidth="1"/>
    <col min="2820" max="2821" width="15.7109375" style="208" customWidth="1"/>
    <col min="2822" max="3072" width="9.140625" style="208"/>
    <col min="3073" max="3073" width="5.5703125" style="208" customWidth="1"/>
    <col min="3074" max="3074" width="1.85546875" style="208" customWidth="1"/>
    <col min="3075" max="3075" width="52" style="208" customWidth="1"/>
    <col min="3076" max="3077" width="15.7109375" style="208" customWidth="1"/>
    <col min="3078" max="3328" width="9.140625" style="208"/>
    <col min="3329" max="3329" width="5.5703125" style="208" customWidth="1"/>
    <col min="3330" max="3330" width="1.85546875" style="208" customWidth="1"/>
    <col min="3331" max="3331" width="52" style="208" customWidth="1"/>
    <col min="3332" max="3333" width="15.7109375" style="208" customWidth="1"/>
    <col min="3334" max="3584" width="9.140625" style="208"/>
    <col min="3585" max="3585" width="5.5703125" style="208" customWidth="1"/>
    <col min="3586" max="3586" width="1.85546875" style="208" customWidth="1"/>
    <col min="3587" max="3587" width="52" style="208" customWidth="1"/>
    <col min="3588" max="3589" width="15.7109375" style="208" customWidth="1"/>
    <col min="3590" max="3840" width="9.140625" style="208"/>
    <col min="3841" max="3841" width="5.5703125" style="208" customWidth="1"/>
    <col min="3842" max="3842" width="1.85546875" style="208" customWidth="1"/>
    <col min="3843" max="3843" width="52" style="208" customWidth="1"/>
    <col min="3844" max="3845" width="15.7109375" style="208" customWidth="1"/>
    <col min="3846" max="4096" width="9.140625" style="208"/>
    <col min="4097" max="4097" width="5.5703125" style="208" customWidth="1"/>
    <col min="4098" max="4098" width="1.85546875" style="208" customWidth="1"/>
    <col min="4099" max="4099" width="52" style="208" customWidth="1"/>
    <col min="4100" max="4101" width="15.7109375" style="208" customWidth="1"/>
    <col min="4102" max="4352" width="9.140625" style="208"/>
    <col min="4353" max="4353" width="5.5703125" style="208" customWidth="1"/>
    <col min="4354" max="4354" width="1.85546875" style="208" customWidth="1"/>
    <col min="4355" max="4355" width="52" style="208" customWidth="1"/>
    <col min="4356" max="4357" width="15.7109375" style="208" customWidth="1"/>
    <col min="4358" max="4608" width="9.140625" style="208"/>
    <col min="4609" max="4609" width="5.5703125" style="208" customWidth="1"/>
    <col min="4610" max="4610" width="1.85546875" style="208" customWidth="1"/>
    <col min="4611" max="4611" width="52" style="208" customWidth="1"/>
    <col min="4612" max="4613" width="15.7109375" style="208" customWidth="1"/>
    <col min="4614" max="4864" width="9.140625" style="208"/>
    <col min="4865" max="4865" width="5.5703125" style="208" customWidth="1"/>
    <col min="4866" max="4866" width="1.85546875" style="208" customWidth="1"/>
    <col min="4867" max="4867" width="52" style="208" customWidth="1"/>
    <col min="4868" max="4869" width="15.7109375" style="208" customWidth="1"/>
    <col min="4870" max="5120" width="9.140625" style="208"/>
    <col min="5121" max="5121" width="5.5703125" style="208" customWidth="1"/>
    <col min="5122" max="5122" width="1.85546875" style="208" customWidth="1"/>
    <col min="5123" max="5123" width="52" style="208" customWidth="1"/>
    <col min="5124" max="5125" width="15.7109375" style="208" customWidth="1"/>
    <col min="5126" max="5376" width="9.140625" style="208"/>
    <col min="5377" max="5377" width="5.5703125" style="208" customWidth="1"/>
    <col min="5378" max="5378" width="1.85546875" style="208" customWidth="1"/>
    <col min="5379" max="5379" width="52" style="208" customWidth="1"/>
    <col min="5380" max="5381" width="15.7109375" style="208" customWidth="1"/>
    <col min="5382" max="5632" width="9.140625" style="208"/>
    <col min="5633" max="5633" width="5.5703125" style="208" customWidth="1"/>
    <col min="5634" max="5634" width="1.85546875" style="208" customWidth="1"/>
    <col min="5635" max="5635" width="52" style="208" customWidth="1"/>
    <col min="5636" max="5637" width="15.7109375" style="208" customWidth="1"/>
    <col min="5638" max="5888" width="9.140625" style="208"/>
    <col min="5889" max="5889" width="5.5703125" style="208" customWidth="1"/>
    <col min="5890" max="5890" width="1.85546875" style="208" customWidth="1"/>
    <col min="5891" max="5891" width="52" style="208" customWidth="1"/>
    <col min="5892" max="5893" width="15.7109375" style="208" customWidth="1"/>
    <col min="5894" max="6144" width="9.140625" style="208"/>
    <col min="6145" max="6145" width="5.5703125" style="208" customWidth="1"/>
    <col min="6146" max="6146" width="1.85546875" style="208" customWidth="1"/>
    <col min="6147" max="6147" width="52" style="208" customWidth="1"/>
    <col min="6148" max="6149" width="15.7109375" style="208" customWidth="1"/>
    <col min="6150" max="6400" width="9.140625" style="208"/>
    <col min="6401" max="6401" width="5.5703125" style="208" customWidth="1"/>
    <col min="6402" max="6402" width="1.85546875" style="208" customWidth="1"/>
    <col min="6403" max="6403" width="52" style="208" customWidth="1"/>
    <col min="6404" max="6405" width="15.7109375" style="208" customWidth="1"/>
    <col min="6406" max="6656" width="9.140625" style="208"/>
    <col min="6657" max="6657" width="5.5703125" style="208" customWidth="1"/>
    <col min="6658" max="6658" width="1.85546875" style="208" customWidth="1"/>
    <col min="6659" max="6659" width="52" style="208" customWidth="1"/>
    <col min="6660" max="6661" width="15.7109375" style="208" customWidth="1"/>
    <col min="6662" max="6912" width="9.140625" style="208"/>
    <col min="6913" max="6913" width="5.5703125" style="208" customWidth="1"/>
    <col min="6914" max="6914" width="1.85546875" style="208" customWidth="1"/>
    <col min="6915" max="6915" width="52" style="208" customWidth="1"/>
    <col min="6916" max="6917" width="15.7109375" style="208" customWidth="1"/>
    <col min="6918" max="7168" width="9.140625" style="208"/>
    <col min="7169" max="7169" width="5.5703125" style="208" customWidth="1"/>
    <col min="7170" max="7170" width="1.85546875" style="208" customWidth="1"/>
    <col min="7171" max="7171" width="52" style="208" customWidth="1"/>
    <col min="7172" max="7173" width="15.7109375" style="208" customWidth="1"/>
    <col min="7174" max="7424" width="9.140625" style="208"/>
    <col min="7425" max="7425" width="5.5703125" style="208" customWidth="1"/>
    <col min="7426" max="7426" width="1.85546875" style="208" customWidth="1"/>
    <col min="7427" max="7427" width="52" style="208" customWidth="1"/>
    <col min="7428" max="7429" width="15.7109375" style="208" customWidth="1"/>
    <col min="7430" max="7680" width="9.140625" style="208"/>
    <col min="7681" max="7681" width="5.5703125" style="208" customWidth="1"/>
    <col min="7682" max="7682" width="1.85546875" style="208" customWidth="1"/>
    <col min="7683" max="7683" width="52" style="208" customWidth="1"/>
    <col min="7684" max="7685" width="15.7109375" style="208" customWidth="1"/>
    <col min="7686" max="7936" width="9.140625" style="208"/>
    <col min="7937" max="7937" width="5.5703125" style="208" customWidth="1"/>
    <col min="7938" max="7938" width="1.85546875" style="208" customWidth="1"/>
    <col min="7939" max="7939" width="52" style="208" customWidth="1"/>
    <col min="7940" max="7941" width="15.7109375" style="208" customWidth="1"/>
    <col min="7942" max="8192" width="9.140625" style="208"/>
    <col min="8193" max="8193" width="5.5703125" style="208" customWidth="1"/>
    <col min="8194" max="8194" width="1.85546875" style="208" customWidth="1"/>
    <col min="8195" max="8195" width="52" style="208" customWidth="1"/>
    <col min="8196" max="8197" width="15.7109375" style="208" customWidth="1"/>
    <col min="8198" max="8448" width="9.140625" style="208"/>
    <col min="8449" max="8449" width="5.5703125" style="208" customWidth="1"/>
    <col min="8450" max="8450" width="1.85546875" style="208" customWidth="1"/>
    <col min="8451" max="8451" width="52" style="208" customWidth="1"/>
    <col min="8452" max="8453" width="15.7109375" style="208" customWidth="1"/>
    <col min="8454" max="8704" width="9.140625" style="208"/>
    <col min="8705" max="8705" width="5.5703125" style="208" customWidth="1"/>
    <col min="8706" max="8706" width="1.85546875" style="208" customWidth="1"/>
    <col min="8707" max="8707" width="52" style="208" customWidth="1"/>
    <col min="8708" max="8709" width="15.7109375" style="208" customWidth="1"/>
    <col min="8710" max="8960" width="9.140625" style="208"/>
    <col min="8961" max="8961" width="5.5703125" style="208" customWidth="1"/>
    <col min="8962" max="8962" width="1.85546875" style="208" customWidth="1"/>
    <col min="8963" max="8963" width="52" style="208" customWidth="1"/>
    <col min="8964" max="8965" width="15.7109375" style="208" customWidth="1"/>
    <col min="8966" max="9216" width="9.140625" style="208"/>
    <col min="9217" max="9217" width="5.5703125" style="208" customWidth="1"/>
    <col min="9218" max="9218" width="1.85546875" style="208" customWidth="1"/>
    <col min="9219" max="9219" width="52" style="208" customWidth="1"/>
    <col min="9220" max="9221" width="15.7109375" style="208" customWidth="1"/>
    <col min="9222" max="9472" width="9.140625" style="208"/>
    <col min="9473" max="9473" width="5.5703125" style="208" customWidth="1"/>
    <col min="9474" max="9474" width="1.85546875" style="208" customWidth="1"/>
    <col min="9475" max="9475" width="52" style="208" customWidth="1"/>
    <col min="9476" max="9477" width="15.7109375" style="208" customWidth="1"/>
    <col min="9478" max="9728" width="9.140625" style="208"/>
    <col min="9729" max="9729" width="5.5703125" style="208" customWidth="1"/>
    <col min="9730" max="9730" width="1.85546875" style="208" customWidth="1"/>
    <col min="9731" max="9731" width="52" style="208" customWidth="1"/>
    <col min="9732" max="9733" width="15.7109375" style="208" customWidth="1"/>
    <col min="9734" max="9984" width="9.140625" style="208"/>
    <col min="9985" max="9985" width="5.5703125" style="208" customWidth="1"/>
    <col min="9986" max="9986" width="1.85546875" style="208" customWidth="1"/>
    <col min="9987" max="9987" width="52" style="208" customWidth="1"/>
    <col min="9988" max="9989" width="15.7109375" style="208" customWidth="1"/>
    <col min="9990" max="10240" width="9.140625" style="208"/>
    <col min="10241" max="10241" width="5.5703125" style="208" customWidth="1"/>
    <col min="10242" max="10242" width="1.85546875" style="208" customWidth="1"/>
    <col min="10243" max="10243" width="52" style="208" customWidth="1"/>
    <col min="10244" max="10245" width="15.7109375" style="208" customWidth="1"/>
    <col min="10246" max="10496" width="9.140625" style="208"/>
    <col min="10497" max="10497" width="5.5703125" style="208" customWidth="1"/>
    <col min="10498" max="10498" width="1.85546875" style="208" customWidth="1"/>
    <col min="10499" max="10499" width="52" style="208" customWidth="1"/>
    <col min="10500" max="10501" width="15.7109375" style="208" customWidth="1"/>
    <col min="10502" max="10752" width="9.140625" style="208"/>
    <col min="10753" max="10753" width="5.5703125" style="208" customWidth="1"/>
    <col min="10754" max="10754" width="1.85546875" style="208" customWidth="1"/>
    <col min="10755" max="10755" width="52" style="208" customWidth="1"/>
    <col min="10756" max="10757" width="15.7109375" style="208" customWidth="1"/>
    <col min="10758" max="11008" width="9.140625" style="208"/>
    <col min="11009" max="11009" width="5.5703125" style="208" customWidth="1"/>
    <col min="11010" max="11010" width="1.85546875" style="208" customWidth="1"/>
    <col min="11011" max="11011" width="52" style="208" customWidth="1"/>
    <col min="11012" max="11013" width="15.7109375" style="208" customWidth="1"/>
    <col min="11014" max="11264" width="9.140625" style="208"/>
    <col min="11265" max="11265" width="5.5703125" style="208" customWidth="1"/>
    <col min="11266" max="11266" width="1.85546875" style="208" customWidth="1"/>
    <col min="11267" max="11267" width="52" style="208" customWidth="1"/>
    <col min="11268" max="11269" width="15.7109375" style="208" customWidth="1"/>
    <col min="11270" max="11520" width="9.140625" style="208"/>
    <col min="11521" max="11521" width="5.5703125" style="208" customWidth="1"/>
    <col min="11522" max="11522" width="1.85546875" style="208" customWidth="1"/>
    <col min="11523" max="11523" width="52" style="208" customWidth="1"/>
    <col min="11524" max="11525" width="15.7109375" style="208" customWidth="1"/>
    <col min="11526" max="11776" width="9.140625" style="208"/>
    <col min="11777" max="11777" width="5.5703125" style="208" customWidth="1"/>
    <col min="11778" max="11778" width="1.85546875" style="208" customWidth="1"/>
    <col min="11779" max="11779" width="52" style="208" customWidth="1"/>
    <col min="11780" max="11781" width="15.7109375" style="208" customWidth="1"/>
    <col min="11782" max="12032" width="9.140625" style="208"/>
    <col min="12033" max="12033" width="5.5703125" style="208" customWidth="1"/>
    <col min="12034" max="12034" width="1.85546875" style="208" customWidth="1"/>
    <col min="12035" max="12035" width="52" style="208" customWidth="1"/>
    <col min="12036" max="12037" width="15.7109375" style="208" customWidth="1"/>
    <col min="12038" max="12288" width="9.140625" style="208"/>
    <col min="12289" max="12289" width="5.5703125" style="208" customWidth="1"/>
    <col min="12290" max="12290" width="1.85546875" style="208" customWidth="1"/>
    <col min="12291" max="12291" width="52" style="208" customWidth="1"/>
    <col min="12292" max="12293" width="15.7109375" style="208" customWidth="1"/>
    <col min="12294" max="12544" width="9.140625" style="208"/>
    <col min="12545" max="12545" width="5.5703125" style="208" customWidth="1"/>
    <col min="12546" max="12546" width="1.85546875" style="208" customWidth="1"/>
    <col min="12547" max="12547" width="52" style="208" customWidth="1"/>
    <col min="12548" max="12549" width="15.7109375" style="208" customWidth="1"/>
    <col min="12550" max="12800" width="9.140625" style="208"/>
    <col min="12801" max="12801" width="5.5703125" style="208" customWidth="1"/>
    <col min="12802" max="12802" width="1.85546875" style="208" customWidth="1"/>
    <col min="12803" max="12803" width="52" style="208" customWidth="1"/>
    <col min="12804" max="12805" width="15.7109375" style="208" customWidth="1"/>
    <col min="12806" max="13056" width="9.140625" style="208"/>
    <col min="13057" max="13057" width="5.5703125" style="208" customWidth="1"/>
    <col min="13058" max="13058" width="1.85546875" style="208" customWidth="1"/>
    <col min="13059" max="13059" width="52" style="208" customWidth="1"/>
    <col min="13060" max="13061" width="15.7109375" style="208" customWidth="1"/>
    <col min="13062" max="13312" width="9.140625" style="208"/>
    <col min="13313" max="13313" width="5.5703125" style="208" customWidth="1"/>
    <col min="13314" max="13314" width="1.85546875" style="208" customWidth="1"/>
    <col min="13315" max="13315" width="52" style="208" customWidth="1"/>
    <col min="13316" max="13317" width="15.7109375" style="208" customWidth="1"/>
    <col min="13318" max="13568" width="9.140625" style="208"/>
    <col min="13569" max="13569" width="5.5703125" style="208" customWidth="1"/>
    <col min="13570" max="13570" width="1.85546875" style="208" customWidth="1"/>
    <col min="13571" max="13571" width="52" style="208" customWidth="1"/>
    <col min="13572" max="13573" width="15.7109375" style="208" customWidth="1"/>
    <col min="13574" max="13824" width="9.140625" style="208"/>
    <col min="13825" max="13825" width="5.5703125" style="208" customWidth="1"/>
    <col min="13826" max="13826" width="1.85546875" style="208" customWidth="1"/>
    <col min="13827" max="13827" width="52" style="208" customWidth="1"/>
    <col min="13828" max="13829" width="15.7109375" style="208" customWidth="1"/>
    <col min="13830" max="14080" width="9.140625" style="208"/>
    <col min="14081" max="14081" width="5.5703125" style="208" customWidth="1"/>
    <col min="14082" max="14082" width="1.85546875" style="208" customWidth="1"/>
    <col min="14083" max="14083" width="52" style="208" customWidth="1"/>
    <col min="14084" max="14085" width="15.7109375" style="208" customWidth="1"/>
    <col min="14086" max="14336" width="9.140625" style="208"/>
    <col min="14337" max="14337" width="5.5703125" style="208" customWidth="1"/>
    <col min="14338" max="14338" width="1.85546875" style="208" customWidth="1"/>
    <col min="14339" max="14339" width="52" style="208" customWidth="1"/>
    <col min="14340" max="14341" width="15.7109375" style="208" customWidth="1"/>
    <col min="14342" max="14592" width="9.140625" style="208"/>
    <col min="14593" max="14593" width="5.5703125" style="208" customWidth="1"/>
    <col min="14594" max="14594" width="1.85546875" style="208" customWidth="1"/>
    <col min="14595" max="14595" width="52" style="208" customWidth="1"/>
    <col min="14596" max="14597" width="15.7109375" style="208" customWidth="1"/>
    <col min="14598" max="14848" width="9.140625" style="208"/>
    <col min="14849" max="14849" width="5.5703125" style="208" customWidth="1"/>
    <col min="14850" max="14850" width="1.85546875" style="208" customWidth="1"/>
    <col min="14851" max="14851" width="52" style="208" customWidth="1"/>
    <col min="14852" max="14853" width="15.7109375" style="208" customWidth="1"/>
    <col min="14854" max="15104" width="9.140625" style="208"/>
    <col min="15105" max="15105" width="5.5703125" style="208" customWidth="1"/>
    <col min="15106" max="15106" width="1.85546875" style="208" customWidth="1"/>
    <col min="15107" max="15107" width="52" style="208" customWidth="1"/>
    <col min="15108" max="15109" width="15.7109375" style="208" customWidth="1"/>
    <col min="15110" max="15360" width="9.140625" style="208"/>
    <col min="15361" max="15361" width="5.5703125" style="208" customWidth="1"/>
    <col min="15362" max="15362" width="1.85546875" style="208" customWidth="1"/>
    <col min="15363" max="15363" width="52" style="208" customWidth="1"/>
    <col min="15364" max="15365" width="15.7109375" style="208" customWidth="1"/>
    <col min="15366" max="15616" width="9.140625" style="208"/>
    <col min="15617" max="15617" width="5.5703125" style="208" customWidth="1"/>
    <col min="15618" max="15618" width="1.85546875" style="208" customWidth="1"/>
    <col min="15619" max="15619" width="52" style="208" customWidth="1"/>
    <col min="15620" max="15621" width="15.7109375" style="208" customWidth="1"/>
    <col min="15622" max="15872" width="9.140625" style="208"/>
    <col min="15873" max="15873" width="5.5703125" style="208" customWidth="1"/>
    <col min="15874" max="15874" width="1.85546875" style="208" customWidth="1"/>
    <col min="15875" max="15875" width="52" style="208" customWidth="1"/>
    <col min="15876" max="15877" width="15.7109375" style="208" customWidth="1"/>
    <col min="15878" max="16128" width="9.140625" style="208"/>
    <col min="16129" max="16129" width="5.5703125" style="208" customWidth="1"/>
    <col min="16130" max="16130" width="1.85546875" style="208" customWidth="1"/>
    <col min="16131" max="16131" width="52" style="208" customWidth="1"/>
    <col min="16132" max="16133" width="15.7109375" style="208" customWidth="1"/>
    <col min="16134" max="16384" width="9.140625" style="208"/>
  </cols>
  <sheetData>
    <row r="1" spans="1:5">
      <c r="D1" s="209"/>
      <c r="E1" s="210"/>
    </row>
    <row r="2" spans="1:5">
      <c r="A2" s="211"/>
      <c r="B2" s="211"/>
      <c r="C2" s="211"/>
      <c r="D2" s="212"/>
      <c r="E2" s="213" t="s">
        <v>393</v>
      </c>
    </row>
    <row r="3" spans="1:5">
      <c r="A3" s="211"/>
      <c r="B3" s="211"/>
      <c r="C3" s="214"/>
      <c r="D3" s="179" t="s">
        <v>394</v>
      </c>
      <c r="E3" s="179"/>
    </row>
    <row r="4" spans="1:5">
      <c r="A4" s="211"/>
      <c r="B4" s="211"/>
      <c r="C4" s="214"/>
      <c r="D4" s="179"/>
      <c r="E4" s="179"/>
    </row>
    <row r="5" spans="1:5" ht="33" customHeight="1">
      <c r="A5" s="569" t="s">
        <v>395</v>
      </c>
      <c r="B5" s="569"/>
      <c r="C5" s="569"/>
      <c r="D5" s="569"/>
      <c r="E5" s="569"/>
    </row>
    <row r="6" spans="1:5" ht="12.75" customHeight="1">
      <c r="A6" s="215"/>
      <c r="B6" s="215"/>
      <c r="C6" s="215"/>
      <c r="D6" s="215"/>
      <c r="E6" s="215"/>
    </row>
    <row r="7" spans="1:5" ht="15" customHeight="1">
      <c r="A7" s="570" t="s">
        <v>396</v>
      </c>
      <c r="B7" s="570"/>
      <c r="C7" s="570"/>
      <c r="D7" s="570"/>
      <c r="E7" s="570"/>
    </row>
    <row r="8" spans="1:5">
      <c r="A8" s="211"/>
      <c r="B8" s="211"/>
      <c r="C8" s="211"/>
      <c r="D8" s="211"/>
      <c r="E8" s="211"/>
    </row>
    <row r="9" spans="1:5" ht="38.25">
      <c r="A9" s="216" t="s">
        <v>11</v>
      </c>
      <c r="B9" s="571" t="s">
        <v>397</v>
      </c>
      <c r="C9" s="572"/>
      <c r="D9" s="216" t="s">
        <v>150</v>
      </c>
      <c r="E9" s="216" t="s">
        <v>151</v>
      </c>
    </row>
    <row r="10" spans="1:5">
      <c r="A10" s="218">
        <v>1</v>
      </c>
      <c r="B10" s="573">
        <v>2</v>
      </c>
      <c r="C10" s="574"/>
      <c r="D10" s="218">
        <v>3</v>
      </c>
      <c r="E10" s="218">
        <v>4</v>
      </c>
    </row>
    <row r="11" spans="1:5">
      <c r="A11" s="10" t="s">
        <v>238</v>
      </c>
      <c r="B11" s="575" t="s">
        <v>398</v>
      </c>
      <c r="C11" s="576"/>
      <c r="D11" s="219">
        <f>SUM(D12:D18)</f>
        <v>979</v>
      </c>
      <c r="E11" s="219">
        <f>SUM(E12:E18)</f>
        <v>0</v>
      </c>
    </row>
    <row r="12" spans="1:5" ht="16.5" customHeight="1">
      <c r="A12" s="43" t="s">
        <v>399</v>
      </c>
      <c r="B12" s="165"/>
      <c r="C12" s="220" t="s">
        <v>400</v>
      </c>
      <c r="D12" s="221"/>
      <c r="E12" s="221"/>
    </row>
    <row r="13" spans="1:5" ht="17.25" customHeight="1">
      <c r="A13" s="43" t="s">
        <v>401</v>
      </c>
      <c r="B13" s="165"/>
      <c r="C13" s="220" t="s">
        <v>402</v>
      </c>
      <c r="D13" s="221"/>
      <c r="E13" s="221"/>
    </row>
    <row r="14" spans="1:5" ht="18.75" customHeight="1">
      <c r="A14" s="43" t="s">
        <v>403</v>
      </c>
      <c r="B14" s="165"/>
      <c r="C14" s="220" t="s">
        <v>404</v>
      </c>
      <c r="D14" s="221"/>
      <c r="E14" s="221"/>
    </row>
    <row r="15" spans="1:5" ht="17.25" customHeight="1">
      <c r="A15" s="47" t="s">
        <v>405</v>
      </c>
      <c r="B15" s="222"/>
      <c r="C15" s="220" t="s">
        <v>406</v>
      </c>
      <c r="D15" s="221"/>
      <c r="E15" s="221"/>
    </row>
    <row r="16" spans="1:5" ht="25.5">
      <c r="A16" s="223" t="s">
        <v>407</v>
      </c>
      <c r="B16" s="222"/>
      <c r="C16" s="220" t="s">
        <v>408</v>
      </c>
      <c r="D16" s="224"/>
      <c r="E16" s="225"/>
    </row>
    <row r="17" spans="1:6">
      <c r="A17" s="223" t="s">
        <v>409</v>
      </c>
      <c r="B17" s="222"/>
      <c r="C17" s="220" t="s">
        <v>410</v>
      </c>
      <c r="D17" s="224">
        <v>979</v>
      </c>
      <c r="E17" s="224"/>
    </row>
    <row r="18" spans="1:6" ht="28.5" customHeight="1">
      <c r="A18" s="47" t="s">
        <v>411</v>
      </c>
      <c r="B18" s="222"/>
      <c r="C18" s="220" t="s">
        <v>412</v>
      </c>
      <c r="D18" s="221"/>
      <c r="E18" s="221"/>
    </row>
    <row r="19" spans="1:6">
      <c r="A19" s="10" t="s">
        <v>240</v>
      </c>
      <c r="B19" s="577" t="s">
        <v>413</v>
      </c>
      <c r="C19" s="578"/>
      <c r="D19" s="219"/>
      <c r="E19" s="219"/>
    </row>
    <row r="20" spans="1:6">
      <c r="A20" s="10" t="s">
        <v>243</v>
      </c>
      <c r="B20" s="226" t="s">
        <v>164</v>
      </c>
      <c r="C20" s="227"/>
      <c r="D20" s="219">
        <f>SUM(D11)+SUM(D19)</f>
        <v>979</v>
      </c>
      <c r="E20" s="219">
        <f>SUM(E11)+SUM(E19)</f>
        <v>0</v>
      </c>
    </row>
    <row r="21" spans="1:6" ht="12.95" customHeight="1">
      <c r="A21" s="228" t="s">
        <v>414</v>
      </c>
      <c r="B21" s="229"/>
      <c r="C21" s="229"/>
      <c r="D21" s="230"/>
      <c r="E21" s="230"/>
    </row>
    <row r="22" spans="1:6" ht="12.95" customHeight="1">
      <c r="A22" s="566" t="s">
        <v>415</v>
      </c>
      <c r="B22" s="567"/>
      <c r="C22" s="567"/>
      <c r="D22" s="567"/>
      <c r="E22" s="567"/>
    </row>
    <row r="23" spans="1:6">
      <c r="A23" s="568" t="s">
        <v>416</v>
      </c>
      <c r="B23" s="568"/>
      <c r="C23" s="568"/>
      <c r="D23" s="568"/>
      <c r="E23" s="568"/>
    </row>
    <row r="24" spans="1:6">
      <c r="A24" s="231"/>
      <c r="B24" s="231"/>
      <c r="C24" s="231"/>
      <c r="D24" s="231"/>
      <c r="E24" s="231"/>
    </row>
    <row r="25" spans="1:6">
      <c r="A25" s="231"/>
      <c r="B25" s="231"/>
      <c r="C25" s="231"/>
      <c r="D25" s="231"/>
      <c r="E25" s="231"/>
    </row>
    <row r="26" spans="1:6" ht="12.75" customHeight="1">
      <c r="A26" s="5"/>
      <c r="B26" s="5"/>
      <c r="C26" s="5"/>
      <c r="D26" s="5"/>
      <c r="E26" s="2"/>
      <c r="F26" s="5"/>
    </row>
  </sheetData>
  <mergeCells count="8">
    <mergeCell ref="A22:E22"/>
    <mergeCell ref="A23:E23"/>
    <mergeCell ref="A5:E5"/>
    <mergeCell ref="A7:E7"/>
    <mergeCell ref="B9:C9"/>
    <mergeCell ref="B10:C10"/>
    <mergeCell ref="B11:C11"/>
    <mergeCell ref="B19:C19"/>
  </mergeCells>
  <pageMargins left="0.35433070866141736" right="0.35433070866141736" top="0.59055118110236227" bottom="0.59055118110236227" header="0.31496062992125984" footer="0.31496062992125984"/>
  <pageSetup paperSize="9" scale="9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7"/>
  <sheetViews>
    <sheetView showGridLines="0" topLeftCell="I37" zoomScale="110" zoomScaleNormal="110" zoomScaleSheetLayoutView="100" workbookViewId="0">
      <selection activeCell="J12" sqref="J12"/>
    </sheetView>
  </sheetViews>
  <sheetFormatPr defaultRowHeight="12.75"/>
  <cols>
    <col min="1" max="1" width="5.85546875" style="210" customWidth="1"/>
    <col min="2" max="2" width="0.28515625" style="208" customWidth="1"/>
    <col min="3" max="3" width="1.5703125" style="208" customWidth="1"/>
    <col min="4" max="4" width="23.42578125" style="208" customWidth="1"/>
    <col min="5" max="7" width="10.7109375" style="208" customWidth="1"/>
    <col min="8" max="8" width="13" style="208" customWidth="1"/>
    <col min="9" max="17" width="10.7109375" style="208" customWidth="1"/>
    <col min="18" max="18" width="12" style="208" customWidth="1"/>
    <col min="19" max="256" width="9.140625" style="208"/>
    <col min="257" max="257" width="5.85546875" style="208" customWidth="1"/>
    <col min="258" max="258" width="0.28515625" style="208" customWidth="1"/>
    <col min="259" max="259" width="1.5703125" style="208" customWidth="1"/>
    <col min="260" max="260" width="23.42578125" style="208" customWidth="1"/>
    <col min="261" max="263" width="10.7109375" style="208" customWidth="1"/>
    <col min="264" max="264" width="13" style="208" customWidth="1"/>
    <col min="265" max="273" width="10.7109375" style="208" customWidth="1"/>
    <col min="274" max="274" width="12" style="208" customWidth="1"/>
    <col min="275" max="512" width="9.140625" style="208"/>
    <col min="513" max="513" width="5.85546875" style="208" customWidth="1"/>
    <col min="514" max="514" width="0.28515625" style="208" customWidth="1"/>
    <col min="515" max="515" width="1.5703125" style="208" customWidth="1"/>
    <col min="516" max="516" width="23.42578125" style="208" customWidth="1"/>
    <col min="517" max="519" width="10.7109375" style="208" customWidth="1"/>
    <col min="520" max="520" width="13" style="208" customWidth="1"/>
    <col min="521" max="529" width="10.7109375" style="208" customWidth="1"/>
    <col min="530" max="530" width="12" style="208" customWidth="1"/>
    <col min="531" max="768" width="9.140625" style="208"/>
    <col min="769" max="769" width="5.85546875" style="208" customWidth="1"/>
    <col min="770" max="770" width="0.28515625" style="208" customWidth="1"/>
    <col min="771" max="771" width="1.5703125" style="208" customWidth="1"/>
    <col min="772" max="772" width="23.42578125" style="208" customWidth="1"/>
    <col min="773" max="775" width="10.7109375" style="208" customWidth="1"/>
    <col min="776" max="776" width="13" style="208" customWidth="1"/>
    <col min="777" max="785" width="10.7109375" style="208" customWidth="1"/>
    <col min="786" max="786" width="12" style="208" customWidth="1"/>
    <col min="787" max="1024" width="9.140625" style="208"/>
    <col min="1025" max="1025" width="5.85546875" style="208" customWidth="1"/>
    <col min="1026" max="1026" width="0.28515625" style="208" customWidth="1"/>
    <col min="1027" max="1027" width="1.5703125" style="208" customWidth="1"/>
    <col min="1028" max="1028" width="23.42578125" style="208" customWidth="1"/>
    <col min="1029" max="1031" width="10.7109375" style="208" customWidth="1"/>
    <col min="1032" max="1032" width="13" style="208" customWidth="1"/>
    <col min="1033" max="1041" width="10.7109375" style="208" customWidth="1"/>
    <col min="1042" max="1042" width="12" style="208" customWidth="1"/>
    <col min="1043" max="1280" width="9.140625" style="208"/>
    <col min="1281" max="1281" width="5.85546875" style="208" customWidth="1"/>
    <col min="1282" max="1282" width="0.28515625" style="208" customWidth="1"/>
    <col min="1283" max="1283" width="1.5703125" style="208" customWidth="1"/>
    <col min="1284" max="1284" width="23.42578125" style="208" customWidth="1"/>
    <col min="1285" max="1287" width="10.7109375" style="208" customWidth="1"/>
    <col min="1288" max="1288" width="13" style="208" customWidth="1"/>
    <col min="1289" max="1297" width="10.7109375" style="208" customWidth="1"/>
    <col min="1298" max="1298" width="12" style="208" customWidth="1"/>
    <col min="1299" max="1536" width="9.140625" style="208"/>
    <col min="1537" max="1537" width="5.85546875" style="208" customWidth="1"/>
    <col min="1538" max="1538" width="0.28515625" style="208" customWidth="1"/>
    <col min="1539" max="1539" width="1.5703125" style="208" customWidth="1"/>
    <col min="1540" max="1540" width="23.42578125" style="208" customWidth="1"/>
    <col min="1541" max="1543" width="10.7109375" style="208" customWidth="1"/>
    <col min="1544" max="1544" width="13" style="208" customWidth="1"/>
    <col min="1545" max="1553" width="10.7109375" style="208" customWidth="1"/>
    <col min="1554" max="1554" width="12" style="208" customWidth="1"/>
    <col min="1555" max="1792" width="9.140625" style="208"/>
    <col min="1793" max="1793" width="5.85546875" style="208" customWidth="1"/>
    <col min="1794" max="1794" width="0.28515625" style="208" customWidth="1"/>
    <col min="1795" max="1795" width="1.5703125" style="208" customWidth="1"/>
    <col min="1796" max="1796" width="23.42578125" style="208" customWidth="1"/>
    <col min="1797" max="1799" width="10.7109375" style="208" customWidth="1"/>
    <col min="1800" max="1800" width="13" style="208" customWidth="1"/>
    <col min="1801" max="1809" width="10.7109375" style="208" customWidth="1"/>
    <col min="1810" max="1810" width="12" style="208" customWidth="1"/>
    <col min="1811" max="2048" width="9.140625" style="208"/>
    <col min="2049" max="2049" width="5.85546875" style="208" customWidth="1"/>
    <col min="2050" max="2050" width="0.28515625" style="208" customWidth="1"/>
    <col min="2051" max="2051" width="1.5703125" style="208" customWidth="1"/>
    <col min="2052" max="2052" width="23.42578125" style="208" customWidth="1"/>
    <col min="2053" max="2055" width="10.7109375" style="208" customWidth="1"/>
    <col min="2056" max="2056" width="13" style="208" customWidth="1"/>
    <col min="2057" max="2065" width="10.7109375" style="208" customWidth="1"/>
    <col min="2066" max="2066" width="12" style="208" customWidth="1"/>
    <col min="2067" max="2304" width="9.140625" style="208"/>
    <col min="2305" max="2305" width="5.85546875" style="208" customWidth="1"/>
    <col min="2306" max="2306" width="0.28515625" style="208" customWidth="1"/>
    <col min="2307" max="2307" width="1.5703125" style="208" customWidth="1"/>
    <col min="2308" max="2308" width="23.42578125" style="208" customWidth="1"/>
    <col min="2309" max="2311" width="10.7109375" style="208" customWidth="1"/>
    <col min="2312" max="2312" width="13" style="208" customWidth="1"/>
    <col min="2313" max="2321" width="10.7109375" style="208" customWidth="1"/>
    <col min="2322" max="2322" width="12" style="208" customWidth="1"/>
    <col min="2323" max="2560" width="9.140625" style="208"/>
    <col min="2561" max="2561" width="5.85546875" style="208" customWidth="1"/>
    <col min="2562" max="2562" width="0.28515625" style="208" customWidth="1"/>
    <col min="2563" max="2563" width="1.5703125" style="208" customWidth="1"/>
    <col min="2564" max="2564" width="23.42578125" style="208" customWidth="1"/>
    <col min="2565" max="2567" width="10.7109375" style="208" customWidth="1"/>
    <col min="2568" max="2568" width="13" style="208" customWidth="1"/>
    <col min="2569" max="2577" width="10.7109375" style="208" customWidth="1"/>
    <col min="2578" max="2578" width="12" style="208" customWidth="1"/>
    <col min="2579" max="2816" width="9.140625" style="208"/>
    <col min="2817" max="2817" width="5.85546875" style="208" customWidth="1"/>
    <col min="2818" max="2818" width="0.28515625" style="208" customWidth="1"/>
    <col min="2819" max="2819" width="1.5703125" style="208" customWidth="1"/>
    <col min="2820" max="2820" width="23.42578125" style="208" customWidth="1"/>
    <col min="2821" max="2823" width="10.7109375" style="208" customWidth="1"/>
    <col min="2824" max="2824" width="13" style="208" customWidth="1"/>
    <col min="2825" max="2833" width="10.7109375" style="208" customWidth="1"/>
    <col min="2834" max="2834" width="12" style="208" customWidth="1"/>
    <col min="2835" max="3072" width="9.140625" style="208"/>
    <col min="3073" max="3073" width="5.85546875" style="208" customWidth="1"/>
    <col min="3074" max="3074" width="0.28515625" style="208" customWidth="1"/>
    <col min="3075" max="3075" width="1.5703125" style="208" customWidth="1"/>
    <col min="3076" max="3076" width="23.42578125" style="208" customWidth="1"/>
    <col min="3077" max="3079" width="10.7109375" style="208" customWidth="1"/>
    <col min="3080" max="3080" width="13" style="208" customWidth="1"/>
    <col min="3081" max="3089" width="10.7109375" style="208" customWidth="1"/>
    <col min="3090" max="3090" width="12" style="208" customWidth="1"/>
    <col min="3091" max="3328" width="9.140625" style="208"/>
    <col min="3329" max="3329" width="5.85546875" style="208" customWidth="1"/>
    <col min="3330" max="3330" width="0.28515625" style="208" customWidth="1"/>
    <col min="3331" max="3331" width="1.5703125" style="208" customWidth="1"/>
    <col min="3332" max="3332" width="23.42578125" style="208" customWidth="1"/>
    <col min="3333" max="3335" width="10.7109375" style="208" customWidth="1"/>
    <col min="3336" max="3336" width="13" style="208" customWidth="1"/>
    <col min="3337" max="3345" width="10.7109375" style="208" customWidth="1"/>
    <col min="3346" max="3346" width="12" style="208" customWidth="1"/>
    <col min="3347" max="3584" width="9.140625" style="208"/>
    <col min="3585" max="3585" width="5.85546875" style="208" customWidth="1"/>
    <col min="3586" max="3586" width="0.28515625" style="208" customWidth="1"/>
    <col min="3587" max="3587" width="1.5703125" style="208" customWidth="1"/>
    <col min="3588" max="3588" width="23.42578125" style="208" customWidth="1"/>
    <col min="3589" max="3591" width="10.7109375" style="208" customWidth="1"/>
    <col min="3592" max="3592" width="13" style="208" customWidth="1"/>
    <col min="3593" max="3601" width="10.7109375" style="208" customWidth="1"/>
    <col min="3602" max="3602" width="12" style="208" customWidth="1"/>
    <col min="3603" max="3840" width="9.140625" style="208"/>
    <col min="3841" max="3841" width="5.85546875" style="208" customWidth="1"/>
    <col min="3842" max="3842" width="0.28515625" style="208" customWidth="1"/>
    <col min="3843" max="3843" width="1.5703125" style="208" customWidth="1"/>
    <col min="3844" max="3844" width="23.42578125" style="208" customWidth="1"/>
    <col min="3845" max="3847" width="10.7109375" style="208" customWidth="1"/>
    <col min="3848" max="3848" width="13" style="208" customWidth="1"/>
    <col min="3849" max="3857" width="10.7109375" style="208" customWidth="1"/>
    <col min="3858" max="3858" width="12" style="208" customWidth="1"/>
    <col min="3859" max="4096" width="9.140625" style="208"/>
    <col min="4097" max="4097" width="5.85546875" style="208" customWidth="1"/>
    <col min="4098" max="4098" width="0.28515625" style="208" customWidth="1"/>
    <col min="4099" max="4099" width="1.5703125" style="208" customWidth="1"/>
    <col min="4100" max="4100" width="23.42578125" style="208" customWidth="1"/>
    <col min="4101" max="4103" width="10.7109375" style="208" customWidth="1"/>
    <col min="4104" max="4104" width="13" style="208" customWidth="1"/>
    <col min="4105" max="4113" width="10.7109375" style="208" customWidth="1"/>
    <col min="4114" max="4114" width="12" style="208" customWidth="1"/>
    <col min="4115" max="4352" width="9.140625" style="208"/>
    <col min="4353" max="4353" width="5.85546875" style="208" customWidth="1"/>
    <col min="4354" max="4354" width="0.28515625" style="208" customWidth="1"/>
    <col min="4355" max="4355" width="1.5703125" style="208" customWidth="1"/>
    <col min="4356" max="4356" width="23.42578125" style="208" customWidth="1"/>
    <col min="4357" max="4359" width="10.7109375" style="208" customWidth="1"/>
    <col min="4360" max="4360" width="13" style="208" customWidth="1"/>
    <col min="4361" max="4369" width="10.7109375" style="208" customWidth="1"/>
    <col min="4370" max="4370" width="12" style="208" customWidth="1"/>
    <col min="4371" max="4608" width="9.140625" style="208"/>
    <col min="4609" max="4609" width="5.85546875" style="208" customWidth="1"/>
    <col min="4610" max="4610" width="0.28515625" style="208" customWidth="1"/>
    <col min="4611" max="4611" width="1.5703125" style="208" customWidth="1"/>
    <col min="4612" max="4612" width="23.42578125" style="208" customWidth="1"/>
    <col min="4613" max="4615" width="10.7109375" style="208" customWidth="1"/>
    <col min="4616" max="4616" width="13" style="208" customWidth="1"/>
    <col min="4617" max="4625" width="10.7109375" style="208" customWidth="1"/>
    <col min="4626" max="4626" width="12" style="208" customWidth="1"/>
    <col min="4627" max="4864" width="9.140625" style="208"/>
    <col min="4865" max="4865" width="5.85546875" style="208" customWidth="1"/>
    <col min="4866" max="4866" width="0.28515625" style="208" customWidth="1"/>
    <col min="4867" max="4867" width="1.5703125" style="208" customWidth="1"/>
    <col min="4868" max="4868" width="23.42578125" style="208" customWidth="1"/>
    <col min="4869" max="4871" width="10.7109375" style="208" customWidth="1"/>
    <col min="4872" max="4872" width="13" style="208" customWidth="1"/>
    <col min="4873" max="4881" width="10.7109375" style="208" customWidth="1"/>
    <col min="4882" max="4882" width="12" style="208" customWidth="1"/>
    <col min="4883" max="5120" width="9.140625" style="208"/>
    <col min="5121" max="5121" width="5.85546875" style="208" customWidth="1"/>
    <col min="5122" max="5122" width="0.28515625" style="208" customWidth="1"/>
    <col min="5123" max="5123" width="1.5703125" style="208" customWidth="1"/>
    <col min="5124" max="5124" width="23.42578125" style="208" customWidth="1"/>
    <col min="5125" max="5127" width="10.7109375" style="208" customWidth="1"/>
    <col min="5128" max="5128" width="13" style="208" customWidth="1"/>
    <col min="5129" max="5137" width="10.7109375" style="208" customWidth="1"/>
    <col min="5138" max="5138" width="12" style="208" customWidth="1"/>
    <col min="5139" max="5376" width="9.140625" style="208"/>
    <col min="5377" max="5377" width="5.85546875" style="208" customWidth="1"/>
    <col min="5378" max="5378" width="0.28515625" style="208" customWidth="1"/>
    <col min="5379" max="5379" width="1.5703125" style="208" customWidth="1"/>
    <col min="5380" max="5380" width="23.42578125" style="208" customWidth="1"/>
    <col min="5381" max="5383" width="10.7109375" style="208" customWidth="1"/>
    <col min="5384" max="5384" width="13" style="208" customWidth="1"/>
    <col min="5385" max="5393" width="10.7109375" style="208" customWidth="1"/>
    <col min="5394" max="5394" width="12" style="208" customWidth="1"/>
    <col min="5395" max="5632" width="9.140625" style="208"/>
    <col min="5633" max="5633" width="5.85546875" style="208" customWidth="1"/>
    <col min="5634" max="5634" width="0.28515625" style="208" customWidth="1"/>
    <col min="5635" max="5635" width="1.5703125" style="208" customWidth="1"/>
    <col min="5636" max="5636" width="23.42578125" style="208" customWidth="1"/>
    <col min="5637" max="5639" width="10.7109375" style="208" customWidth="1"/>
    <col min="5640" max="5640" width="13" style="208" customWidth="1"/>
    <col min="5641" max="5649" width="10.7109375" style="208" customWidth="1"/>
    <col min="5650" max="5650" width="12" style="208" customWidth="1"/>
    <col min="5651" max="5888" width="9.140625" style="208"/>
    <col min="5889" max="5889" width="5.85546875" style="208" customWidth="1"/>
    <col min="5890" max="5890" width="0.28515625" style="208" customWidth="1"/>
    <col min="5891" max="5891" width="1.5703125" style="208" customWidth="1"/>
    <col min="5892" max="5892" width="23.42578125" style="208" customWidth="1"/>
    <col min="5893" max="5895" width="10.7109375" style="208" customWidth="1"/>
    <col min="5896" max="5896" width="13" style="208" customWidth="1"/>
    <col min="5897" max="5905" width="10.7109375" style="208" customWidth="1"/>
    <col min="5906" max="5906" width="12" style="208" customWidth="1"/>
    <col min="5907" max="6144" width="9.140625" style="208"/>
    <col min="6145" max="6145" width="5.85546875" style="208" customWidth="1"/>
    <col min="6146" max="6146" width="0.28515625" style="208" customWidth="1"/>
    <col min="6147" max="6147" width="1.5703125" style="208" customWidth="1"/>
    <col min="6148" max="6148" width="23.42578125" style="208" customWidth="1"/>
    <col min="6149" max="6151" width="10.7109375" style="208" customWidth="1"/>
    <col min="6152" max="6152" width="13" style="208" customWidth="1"/>
    <col min="6153" max="6161" width="10.7109375" style="208" customWidth="1"/>
    <col min="6162" max="6162" width="12" style="208" customWidth="1"/>
    <col min="6163" max="6400" width="9.140625" style="208"/>
    <col min="6401" max="6401" width="5.85546875" style="208" customWidth="1"/>
    <col min="6402" max="6402" width="0.28515625" style="208" customWidth="1"/>
    <col min="6403" max="6403" width="1.5703125" style="208" customWidth="1"/>
    <col min="6404" max="6404" width="23.42578125" style="208" customWidth="1"/>
    <col min="6405" max="6407" width="10.7109375" style="208" customWidth="1"/>
    <col min="6408" max="6408" width="13" style="208" customWidth="1"/>
    <col min="6409" max="6417" width="10.7109375" style="208" customWidth="1"/>
    <col min="6418" max="6418" width="12" style="208" customWidth="1"/>
    <col min="6419" max="6656" width="9.140625" style="208"/>
    <col min="6657" max="6657" width="5.85546875" style="208" customWidth="1"/>
    <col min="6658" max="6658" width="0.28515625" style="208" customWidth="1"/>
    <col min="6659" max="6659" width="1.5703125" style="208" customWidth="1"/>
    <col min="6660" max="6660" width="23.42578125" style="208" customWidth="1"/>
    <col min="6661" max="6663" width="10.7109375" style="208" customWidth="1"/>
    <col min="6664" max="6664" width="13" style="208" customWidth="1"/>
    <col min="6665" max="6673" width="10.7109375" style="208" customWidth="1"/>
    <col min="6674" max="6674" width="12" style="208" customWidth="1"/>
    <col min="6675" max="6912" width="9.140625" style="208"/>
    <col min="6913" max="6913" width="5.85546875" style="208" customWidth="1"/>
    <col min="6914" max="6914" width="0.28515625" style="208" customWidth="1"/>
    <col min="6915" max="6915" width="1.5703125" style="208" customWidth="1"/>
    <col min="6916" max="6916" width="23.42578125" style="208" customWidth="1"/>
    <col min="6917" max="6919" width="10.7109375" style="208" customWidth="1"/>
    <col min="6920" max="6920" width="13" style="208" customWidth="1"/>
    <col min="6921" max="6929" width="10.7109375" style="208" customWidth="1"/>
    <col min="6930" max="6930" width="12" style="208" customWidth="1"/>
    <col min="6931" max="7168" width="9.140625" style="208"/>
    <col min="7169" max="7169" width="5.85546875" style="208" customWidth="1"/>
    <col min="7170" max="7170" width="0.28515625" style="208" customWidth="1"/>
    <col min="7171" max="7171" width="1.5703125" style="208" customWidth="1"/>
    <col min="7172" max="7172" width="23.42578125" style="208" customWidth="1"/>
    <col min="7173" max="7175" width="10.7109375" style="208" customWidth="1"/>
    <col min="7176" max="7176" width="13" style="208" customWidth="1"/>
    <col min="7177" max="7185" width="10.7109375" style="208" customWidth="1"/>
    <col min="7186" max="7186" width="12" style="208" customWidth="1"/>
    <col min="7187" max="7424" width="9.140625" style="208"/>
    <col min="7425" max="7425" width="5.85546875" style="208" customWidth="1"/>
    <col min="7426" max="7426" width="0.28515625" style="208" customWidth="1"/>
    <col min="7427" max="7427" width="1.5703125" style="208" customWidth="1"/>
    <col min="7428" max="7428" width="23.42578125" style="208" customWidth="1"/>
    <col min="7429" max="7431" width="10.7109375" style="208" customWidth="1"/>
    <col min="7432" max="7432" width="13" style="208" customWidth="1"/>
    <col min="7433" max="7441" width="10.7109375" style="208" customWidth="1"/>
    <col min="7442" max="7442" width="12" style="208" customWidth="1"/>
    <col min="7443" max="7680" width="9.140625" style="208"/>
    <col min="7681" max="7681" width="5.85546875" style="208" customWidth="1"/>
    <col min="7682" max="7682" width="0.28515625" style="208" customWidth="1"/>
    <col min="7683" max="7683" width="1.5703125" style="208" customWidth="1"/>
    <col min="7684" max="7684" width="23.42578125" style="208" customWidth="1"/>
    <col min="7685" max="7687" width="10.7109375" style="208" customWidth="1"/>
    <col min="7688" max="7688" width="13" style="208" customWidth="1"/>
    <col min="7689" max="7697" width="10.7109375" style="208" customWidth="1"/>
    <col min="7698" max="7698" width="12" style="208" customWidth="1"/>
    <col min="7699" max="7936" width="9.140625" style="208"/>
    <col min="7937" max="7937" width="5.85546875" style="208" customWidth="1"/>
    <col min="7938" max="7938" width="0.28515625" style="208" customWidth="1"/>
    <col min="7939" max="7939" width="1.5703125" style="208" customWidth="1"/>
    <col min="7940" max="7940" width="23.42578125" style="208" customWidth="1"/>
    <col min="7941" max="7943" width="10.7109375" style="208" customWidth="1"/>
    <col min="7944" max="7944" width="13" style="208" customWidth="1"/>
    <col min="7945" max="7953" width="10.7109375" style="208" customWidth="1"/>
    <col min="7954" max="7954" width="12" style="208" customWidth="1"/>
    <col min="7955" max="8192" width="9.140625" style="208"/>
    <col min="8193" max="8193" width="5.85546875" style="208" customWidth="1"/>
    <col min="8194" max="8194" width="0.28515625" style="208" customWidth="1"/>
    <col min="8195" max="8195" width="1.5703125" style="208" customWidth="1"/>
    <col min="8196" max="8196" width="23.42578125" style="208" customWidth="1"/>
    <col min="8197" max="8199" width="10.7109375" style="208" customWidth="1"/>
    <col min="8200" max="8200" width="13" style="208" customWidth="1"/>
    <col min="8201" max="8209" width="10.7109375" style="208" customWidth="1"/>
    <col min="8210" max="8210" width="12" style="208" customWidth="1"/>
    <col min="8211" max="8448" width="9.140625" style="208"/>
    <col min="8449" max="8449" width="5.85546875" style="208" customWidth="1"/>
    <col min="8450" max="8450" width="0.28515625" style="208" customWidth="1"/>
    <col min="8451" max="8451" width="1.5703125" style="208" customWidth="1"/>
    <col min="8452" max="8452" width="23.42578125" style="208" customWidth="1"/>
    <col min="8453" max="8455" width="10.7109375" style="208" customWidth="1"/>
    <col min="8456" max="8456" width="13" style="208" customWidth="1"/>
    <col min="8457" max="8465" width="10.7109375" style="208" customWidth="1"/>
    <col min="8466" max="8466" width="12" style="208" customWidth="1"/>
    <col min="8467" max="8704" width="9.140625" style="208"/>
    <col min="8705" max="8705" width="5.85546875" style="208" customWidth="1"/>
    <col min="8706" max="8706" width="0.28515625" style="208" customWidth="1"/>
    <col min="8707" max="8707" width="1.5703125" style="208" customWidth="1"/>
    <col min="8708" max="8708" width="23.42578125" style="208" customWidth="1"/>
    <col min="8709" max="8711" width="10.7109375" style="208" customWidth="1"/>
    <col min="8712" max="8712" width="13" style="208" customWidth="1"/>
    <col min="8713" max="8721" width="10.7109375" style="208" customWidth="1"/>
    <col min="8722" max="8722" width="12" style="208" customWidth="1"/>
    <col min="8723" max="8960" width="9.140625" style="208"/>
    <col min="8961" max="8961" width="5.85546875" style="208" customWidth="1"/>
    <col min="8962" max="8962" width="0.28515625" style="208" customWidth="1"/>
    <col min="8963" max="8963" width="1.5703125" style="208" customWidth="1"/>
    <col min="8964" max="8964" width="23.42578125" style="208" customWidth="1"/>
    <col min="8965" max="8967" width="10.7109375" style="208" customWidth="1"/>
    <col min="8968" max="8968" width="13" style="208" customWidth="1"/>
    <col min="8969" max="8977" width="10.7109375" style="208" customWidth="1"/>
    <col min="8978" max="8978" width="12" style="208" customWidth="1"/>
    <col min="8979" max="9216" width="9.140625" style="208"/>
    <col min="9217" max="9217" width="5.85546875" style="208" customWidth="1"/>
    <col min="9218" max="9218" width="0.28515625" style="208" customWidth="1"/>
    <col min="9219" max="9219" width="1.5703125" style="208" customWidth="1"/>
    <col min="9220" max="9220" width="23.42578125" style="208" customWidth="1"/>
    <col min="9221" max="9223" width="10.7109375" style="208" customWidth="1"/>
    <col min="9224" max="9224" width="13" style="208" customWidth="1"/>
    <col min="9225" max="9233" width="10.7109375" style="208" customWidth="1"/>
    <col min="9234" max="9234" width="12" style="208" customWidth="1"/>
    <col min="9235" max="9472" width="9.140625" style="208"/>
    <col min="9473" max="9473" width="5.85546875" style="208" customWidth="1"/>
    <col min="9474" max="9474" width="0.28515625" style="208" customWidth="1"/>
    <col min="9475" max="9475" width="1.5703125" style="208" customWidth="1"/>
    <col min="9476" max="9476" width="23.42578125" style="208" customWidth="1"/>
    <col min="9477" max="9479" width="10.7109375" style="208" customWidth="1"/>
    <col min="9480" max="9480" width="13" style="208" customWidth="1"/>
    <col min="9481" max="9489" width="10.7109375" style="208" customWidth="1"/>
    <col min="9490" max="9490" width="12" style="208" customWidth="1"/>
    <col min="9491" max="9728" width="9.140625" style="208"/>
    <col min="9729" max="9729" width="5.85546875" style="208" customWidth="1"/>
    <col min="9730" max="9730" width="0.28515625" style="208" customWidth="1"/>
    <col min="9731" max="9731" width="1.5703125" style="208" customWidth="1"/>
    <col min="9732" max="9732" width="23.42578125" style="208" customWidth="1"/>
    <col min="9733" max="9735" width="10.7109375" style="208" customWidth="1"/>
    <col min="9736" max="9736" width="13" style="208" customWidth="1"/>
    <col min="9737" max="9745" width="10.7109375" style="208" customWidth="1"/>
    <col min="9746" max="9746" width="12" style="208" customWidth="1"/>
    <col min="9747" max="9984" width="9.140625" style="208"/>
    <col min="9985" max="9985" width="5.85546875" style="208" customWidth="1"/>
    <col min="9986" max="9986" width="0.28515625" style="208" customWidth="1"/>
    <col min="9987" max="9987" width="1.5703125" style="208" customWidth="1"/>
    <col min="9988" max="9988" width="23.42578125" style="208" customWidth="1"/>
    <col min="9989" max="9991" width="10.7109375" style="208" customWidth="1"/>
    <col min="9992" max="9992" width="13" style="208" customWidth="1"/>
    <col min="9993" max="10001" width="10.7109375" style="208" customWidth="1"/>
    <col min="10002" max="10002" width="12" style="208" customWidth="1"/>
    <col min="10003" max="10240" width="9.140625" style="208"/>
    <col min="10241" max="10241" width="5.85546875" style="208" customWidth="1"/>
    <col min="10242" max="10242" width="0.28515625" style="208" customWidth="1"/>
    <col min="10243" max="10243" width="1.5703125" style="208" customWidth="1"/>
    <col min="10244" max="10244" width="23.42578125" style="208" customWidth="1"/>
    <col min="10245" max="10247" width="10.7109375" style="208" customWidth="1"/>
    <col min="10248" max="10248" width="13" style="208" customWidth="1"/>
    <col min="10249" max="10257" width="10.7109375" style="208" customWidth="1"/>
    <col min="10258" max="10258" width="12" style="208" customWidth="1"/>
    <col min="10259" max="10496" width="9.140625" style="208"/>
    <col min="10497" max="10497" width="5.85546875" style="208" customWidth="1"/>
    <col min="10498" max="10498" width="0.28515625" style="208" customWidth="1"/>
    <col min="10499" max="10499" width="1.5703125" style="208" customWidth="1"/>
    <col min="10500" max="10500" width="23.42578125" style="208" customWidth="1"/>
    <col min="10501" max="10503" width="10.7109375" style="208" customWidth="1"/>
    <col min="10504" max="10504" width="13" style="208" customWidth="1"/>
    <col min="10505" max="10513" width="10.7109375" style="208" customWidth="1"/>
    <col min="10514" max="10514" width="12" style="208" customWidth="1"/>
    <col min="10515" max="10752" width="9.140625" style="208"/>
    <col min="10753" max="10753" width="5.85546875" style="208" customWidth="1"/>
    <col min="10754" max="10754" width="0.28515625" style="208" customWidth="1"/>
    <col min="10755" max="10755" width="1.5703125" style="208" customWidth="1"/>
    <col min="10756" max="10756" width="23.42578125" style="208" customWidth="1"/>
    <col min="10757" max="10759" width="10.7109375" style="208" customWidth="1"/>
    <col min="10760" max="10760" width="13" style="208" customWidth="1"/>
    <col min="10761" max="10769" width="10.7109375" style="208" customWidth="1"/>
    <col min="10770" max="10770" width="12" style="208" customWidth="1"/>
    <col min="10771" max="11008" width="9.140625" style="208"/>
    <col min="11009" max="11009" width="5.85546875" style="208" customWidth="1"/>
    <col min="11010" max="11010" width="0.28515625" style="208" customWidth="1"/>
    <col min="11011" max="11011" width="1.5703125" style="208" customWidth="1"/>
    <col min="11012" max="11012" width="23.42578125" style="208" customWidth="1"/>
    <col min="11013" max="11015" width="10.7109375" style="208" customWidth="1"/>
    <col min="11016" max="11016" width="13" style="208" customWidth="1"/>
    <col min="11017" max="11025" width="10.7109375" style="208" customWidth="1"/>
    <col min="11026" max="11026" width="12" style="208" customWidth="1"/>
    <col min="11027" max="11264" width="9.140625" style="208"/>
    <col min="11265" max="11265" width="5.85546875" style="208" customWidth="1"/>
    <col min="11266" max="11266" width="0.28515625" style="208" customWidth="1"/>
    <col min="11267" max="11267" width="1.5703125" style="208" customWidth="1"/>
    <col min="11268" max="11268" width="23.42578125" style="208" customWidth="1"/>
    <col min="11269" max="11271" width="10.7109375" style="208" customWidth="1"/>
    <col min="11272" max="11272" width="13" style="208" customWidth="1"/>
    <col min="11273" max="11281" width="10.7109375" style="208" customWidth="1"/>
    <col min="11282" max="11282" width="12" style="208" customWidth="1"/>
    <col min="11283" max="11520" width="9.140625" style="208"/>
    <col min="11521" max="11521" width="5.85546875" style="208" customWidth="1"/>
    <col min="11522" max="11522" width="0.28515625" style="208" customWidth="1"/>
    <col min="11523" max="11523" width="1.5703125" style="208" customWidth="1"/>
    <col min="11524" max="11524" width="23.42578125" style="208" customWidth="1"/>
    <col min="11525" max="11527" width="10.7109375" style="208" customWidth="1"/>
    <col min="11528" max="11528" width="13" style="208" customWidth="1"/>
    <col min="11529" max="11537" width="10.7109375" style="208" customWidth="1"/>
    <col min="11538" max="11538" width="12" style="208" customWidth="1"/>
    <col min="11539" max="11776" width="9.140625" style="208"/>
    <col min="11777" max="11777" width="5.85546875" style="208" customWidth="1"/>
    <col min="11778" max="11778" width="0.28515625" style="208" customWidth="1"/>
    <col min="11779" max="11779" width="1.5703125" style="208" customWidth="1"/>
    <col min="11780" max="11780" width="23.42578125" style="208" customWidth="1"/>
    <col min="11781" max="11783" width="10.7109375" style="208" customWidth="1"/>
    <col min="11784" max="11784" width="13" style="208" customWidth="1"/>
    <col min="11785" max="11793" width="10.7109375" style="208" customWidth="1"/>
    <col min="11794" max="11794" width="12" style="208" customWidth="1"/>
    <col min="11795" max="12032" width="9.140625" style="208"/>
    <col min="12033" max="12033" width="5.85546875" style="208" customWidth="1"/>
    <col min="12034" max="12034" width="0.28515625" style="208" customWidth="1"/>
    <col min="12035" max="12035" width="1.5703125" style="208" customWidth="1"/>
    <col min="12036" max="12036" width="23.42578125" style="208" customWidth="1"/>
    <col min="12037" max="12039" width="10.7109375" style="208" customWidth="1"/>
    <col min="12040" max="12040" width="13" style="208" customWidth="1"/>
    <col min="12041" max="12049" width="10.7109375" style="208" customWidth="1"/>
    <col min="12050" max="12050" width="12" style="208" customWidth="1"/>
    <col min="12051" max="12288" width="9.140625" style="208"/>
    <col min="12289" max="12289" width="5.85546875" style="208" customWidth="1"/>
    <col min="12290" max="12290" width="0.28515625" style="208" customWidth="1"/>
    <col min="12291" max="12291" width="1.5703125" style="208" customWidth="1"/>
    <col min="12292" max="12292" width="23.42578125" style="208" customWidth="1"/>
    <col min="12293" max="12295" width="10.7109375" style="208" customWidth="1"/>
    <col min="12296" max="12296" width="13" style="208" customWidth="1"/>
    <col min="12297" max="12305" width="10.7109375" style="208" customWidth="1"/>
    <col min="12306" max="12306" width="12" style="208" customWidth="1"/>
    <col min="12307" max="12544" width="9.140625" style="208"/>
    <col min="12545" max="12545" width="5.85546875" style="208" customWidth="1"/>
    <col min="12546" max="12546" width="0.28515625" style="208" customWidth="1"/>
    <col min="12547" max="12547" width="1.5703125" style="208" customWidth="1"/>
    <col min="12548" max="12548" width="23.42578125" style="208" customWidth="1"/>
    <col min="12549" max="12551" width="10.7109375" style="208" customWidth="1"/>
    <col min="12552" max="12552" width="13" style="208" customWidth="1"/>
    <col min="12553" max="12561" width="10.7109375" style="208" customWidth="1"/>
    <col min="12562" max="12562" width="12" style="208" customWidth="1"/>
    <col min="12563" max="12800" width="9.140625" style="208"/>
    <col min="12801" max="12801" width="5.85546875" style="208" customWidth="1"/>
    <col min="12802" max="12802" width="0.28515625" style="208" customWidth="1"/>
    <col min="12803" max="12803" width="1.5703125" style="208" customWidth="1"/>
    <col min="12804" max="12804" width="23.42578125" style="208" customWidth="1"/>
    <col min="12805" max="12807" width="10.7109375" style="208" customWidth="1"/>
    <col min="12808" max="12808" width="13" style="208" customWidth="1"/>
    <col min="12809" max="12817" width="10.7109375" style="208" customWidth="1"/>
    <col min="12818" max="12818" width="12" style="208" customWidth="1"/>
    <col min="12819" max="13056" width="9.140625" style="208"/>
    <col min="13057" max="13057" width="5.85546875" style="208" customWidth="1"/>
    <col min="13058" max="13058" width="0.28515625" style="208" customWidth="1"/>
    <col min="13059" max="13059" width="1.5703125" style="208" customWidth="1"/>
    <col min="13060" max="13060" width="23.42578125" style="208" customWidth="1"/>
    <col min="13061" max="13063" width="10.7109375" style="208" customWidth="1"/>
    <col min="13064" max="13064" width="13" style="208" customWidth="1"/>
    <col min="13065" max="13073" width="10.7109375" style="208" customWidth="1"/>
    <col min="13074" max="13074" width="12" style="208" customWidth="1"/>
    <col min="13075" max="13312" width="9.140625" style="208"/>
    <col min="13313" max="13313" width="5.85546875" style="208" customWidth="1"/>
    <col min="13314" max="13314" width="0.28515625" style="208" customWidth="1"/>
    <col min="13315" max="13315" width="1.5703125" style="208" customWidth="1"/>
    <col min="13316" max="13316" width="23.42578125" style="208" customWidth="1"/>
    <col min="13317" max="13319" width="10.7109375" style="208" customWidth="1"/>
    <col min="13320" max="13320" width="13" style="208" customWidth="1"/>
    <col min="13321" max="13329" width="10.7109375" style="208" customWidth="1"/>
    <col min="13330" max="13330" width="12" style="208" customWidth="1"/>
    <col min="13331" max="13568" width="9.140625" style="208"/>
    <col min="13569" max="13569" width="5.85546875" style="208" customWidth="1"/>
    <col min="13570" max="13570" width="0.28515625" style="208" customWidth="1"/>
    <col min="13571" max="13571" width="1.5703125" style="208" customWidth="1"/>
    <col min="13572" max="13572" width="23.42578125" style="208" customWidth="1"/>
    <col min="13573" max="13575" width="10.7109375" style="208" customWidth="1"/>
    <col min="13576" max="13576" width="13" style="208" customWidth="1"/>
    <col min="13577" max="13585" width="10.7109375" style="208" customWidth="1"/>
    <col min="13586" max="13586" width="12" style="208" customWidth="1"/>
    <col min="13587" max="13824" width="9.140625" style="208"/>
    <col min="13825" max="13825" width="5.85546875" style="208" customWidth="1"/>
    <col min="13826" max="13826" width="0.28515625" style="208" customWidth="1"/>
    <col min="13827" max="13827" width="1.5703125" style="208" customWidth="1"/>
    <col min="13828" max="13828" width="23.42578125" style="208" customWidth="1"/>
    <col min="13829" max="13831" width="10.7109375" style="208" customWidth="1"/>
    <col min="13832" max="13832" width="13" style="208" customWidth="1"/>
    <col min="13833" max="13841" width="10.7109375" style="208" customWidth="1"/>
    <col min="13842" max="13842" width="12" style="208" customWidth="1"/>
    <col min="13843" max="14080" width="9.140625" style="208"/>
    <col min="14081" max="14081" width="5.85546875" style="208" customWidth="1"/>
    <col min="14082" max="14082" width="0.28515625" style="208" customWidth="1"/>
    <col min="14083" max="14083" width="1.5703125" style="208" customWidth="1"/>
    <col min="14084" max="14084" width="23.42578125" style="208" customWidth="1"/>
    <col min="14085" max="14087" width="10.7109375" style="208" customWidth="1"/>
    <col min="14088" max="14088" width="13" style="208" customWidth="1"/>
    <col min="14089" max="14097" width="10.7109375" style="208" customWidth="1"/>
    <col min="14098" max="14098" width="12" style="208" customWidth="1"/>
    <col min="14099" max="14336" width="9.140625" style="208"/>
    <col min="14337" max="14337" width="5.85546875" style="208" customWidth="1"/>
    <col min="14338" max="14338" width="0.28515625" style="208" customWidth="1"/>
    <col min="14339" max="14339" width="1.5703125" style="208" customWidth="1"/>
    <col min="14340" max="14340" width="23.42578125" style="208" customWidth="1"/>
    <col min="14341" max="14343" width="10.7109375" style="208" customWidth="1"/>
    <col min="14344" max="14344" width="13" style="208" customWidth="1"/>
    <col min="14345" max="14353" width="10.7109375" style="208" customWidth="1"/>
    <col min="14354" max="14354" width="12" style="208" customWidth="1"/>
    <col min="14355" max="14592" width="9.140625" style="208"/>
    <col min="14593" max="14593" width="5.85546875" style="208" customWidth="1"/>
    <col min="14594" max="14594" width="0.28515625" style="208" customWidth="1"/>
    <col min="14595" max="14595" width="1.5703125" style="208" customWidth="1"/>
    <col min="14596" max="14596" width="23.42578125" style="208" customWidth="1"/>
    <col min="14597" max="14599" width="10.7109375" style="208" customWidth="1"/>
    <col min="14600" max="14600" width="13" style="208" customWidth="1"/>
    <col min="14601" max="14609" width="10.7109375" style="208" customWidth="1"/>
    <col min="14610" max="14610" width="12" style="208" customWidth="1"/>
    <col min="14611" max="14848" width="9.140625" style="208"/>
    <col min="14849" max="14849" width="5.85546875" style="208" customWidth="1"/>
    <col min="14850" max="14850" width="0.28515625" style="208" customWidth="1"/>
    <col min="14851" max="14851" width="1.5703125" style="208" customWidth="1"/>
    <col min="14852" max="14852" width="23.42578125" style="208" customWidth="1"/>
    <col min="14853" max="14855" width="10.7109375" style="208" customWidth="1"/>
    <col min="14856" max="14856" width="13" style="208" customWidth="1"/>
    <col min="14857" max="14865" width="10.7109375" style="208" customWidth="1"/>
    <col min="14866" max="14866" width="12" style="208" customWidth="1"/>
    <col min="14867" max="15104" width="9.140625" style="208"/>
    <col min="15105" max="15105" width="5.85546875" style="208" customWidth="1"/>
    <col min="15106" max="15106" width="0.28515625" style="208" customWidth="1"/>
    <col min="15107" max="15107" width="1.5703125" style="208" customWidth="1"/>
    <col min="15108" max="15108" width="23.42578125" style="208" customWidth="1"/>
    <col min="15109" max="15111" width="10.7109375" style="208" customWidth="1"/>
    <col min="15112" max="15112" width="13" style="208" customWidth="1"/>
    <col min="15113" max="15121" width="10.7109375" style="208" customWidth="1"/>
    <col min="15122" max="15122" width="12" style="208" customWidth="1"/>
    <col min="15123" max="15360" width="9.140625" style="208"/>
    <col min="15361" max="15361" width="5.85546875" style="208" customWidth="1"/>
    <col min="15362" max="15362" width="0.28515625" style="208" customWidth="1"/>
    <col min="15363" max="15363" width="1.5703125" style="208" customWidth="1"/>
    <col min="15364" max="15364" width="23.42578125" style="208" customWidth="1"/>
    <col min="15365" max="15367" width="10.7109375" style="208" customWidth="1"/>
    <col min="15368" max="15368" width="13" style="208" customWidth="1"/>
    <col min="15369" max="15377" width="10.7109375" style="208" customWidth="1"/>
    <col min="15378" max="15378" width="12" style="208" customWidth="1"/>
    <col min="15379" max="15616" width="9.140625" style="208"/>
    <col min="15617" max="15617" width="5.85546875" style="208" customWidth="1"/>
    <col min="15618" max="15618" width="0.28515625" style="208" customWidth="1"/>
    <col min="15619" max="15619" width="1.5703125" style="208" customWidth="1"/>
    <col min="15620" max="15620" width="23.42578125" style="208" customWidth="1"/>
    <col min="15621" max="15623" width="10.7109375" style="208" customWidth="1"/>
    <col min="15624" max="15624" width="13" style="208" customWidth="1"/>
    <col min="15625" max="15633" width="10.7109375" style="208" customWidth="1"/>
    <col min="15634" max="15634" width="12" style="208" customWidth="1"/>
    <col min="15635" max="15872" width="9.140625" style="208"/>
    <col min="15873" max="15873" width="5.85546875" style="208" customWidth="1"/>
    <col min="15874" max="15874" width="0.28515625" style="208" customWidth="1"/>
    <col min="15875" max="15875" width="1.5703125" style="208" customWidth="1"/>
    <col min="15876" max="15876" width="23.42578125" style="208" customWidth="1"/>
    <col min="15877" max="15879" width="10.7109375" style="208" customWidth="1"/>
    <col min="15880" max="15880" width="13" style="208" customWidth="1"/>
    <col min="15881" max="15889" width="10.7109375" style="208" customWidth="1"/>
    <col min="15890" max="15890" width="12" style="208" customWidth="1"/>
    <col min="15891" max="16128" width="9.140625" style="208"/>
    <col min="16129" max="16129" width="5.85546875" style="208" customWidth="1"/>
    <col min="16130" max="16130" width="0.28515625" style="208" customWidth="1"/>
    <col min="16131" max="16131" width="1.5703125" style="208" customWidth="1"/>
    <col min="16132" max="16132" width="23.42578125" style="208" customWidth="1"/>
    <col min="16133" max="16135" width="10.7109375" style="208" customWidth="1"/>
    <col min="16136" max="16136" width="13" style="208" customWidth="1"/>
    <col min="16137" max="16145" width="10.7109375" style="208" customWidth="1"/>
    <col min="16146" max="16146" width="12" style="208" customWidth="1"/>
    <col min="16147" max="16384" width="9.140625" style="208"/>
  </cols>
  <sheetData>
    <row r="1" spans="1:18">
      <c r="N1" s="209"/>
    </row>
    <row r="2" spans="1:18">
      <c r="A2" s="4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N2" s="168" t="s">
        <v>417</v>
      </c>
      <c r="O2" s="213"/>
      <c r="P2" s="213"/>
      <c r="Q2" s="213"/>
      <c r="R2" s="213"/>
    </row>
    <row r="3" spans="1:18" ht="14.25" customHeight="1">
      <c r="A3" s="4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4"/>
      <c r="N3" s="4" t="s">
        <v>227</v>
      </c>
      <c r="O3" s="4"/>
      <c r="P3" s="4"/>
      <c r="Q3" s="4"/>
    </row>
    <row r="4" spans="1:18" ht="4.5" customHeight="1">
      <c r="A4" s="4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4"/>
      <c r="N4" s="4"/>
      <c r="O4" s="4"/>
      <c r="P4" s="4"/>
      <c r="Q4" s="4"/>
      <c r="R4" s="4"/>
    </row>
    <row r="5" spans="1:18" ht="31.5" customHeight="1">
      <c r="A5" s="569" t="s">
        <v>418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18" ht="3" customHeight="1">
      <c r="A6" s="4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22.5" customHeight="1">
      <c r="A7" s="569" t="s">
        <v>419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</row>
    <row r="8" spans="1:18" ht="4.5" customHeight="1">
      <c r="A8" s="4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ht="27.2" customHeight="1">
      <c r="A9" s="571" t="s">
        <v>420</v>
      </c>
      <c r="B9" s="596" t="s">
        <v>12</v>
      </c>
      <c r="C9" s="596"/>
      <c r="D9" s="596"/>
      <c r="E9" s="571" t="s">
        <v>33</v>
      </c>
      <c r="F9" s="571" t="s">
        <v>35</v>
      </c>
      <c r="G9" s="571"/>
      <c r="H9" s="571" t="s">
        <v>421</v>
      </c>
      <c r="I9" s="571" t="s">
        <v>422</v>
      </c>
      <c r="J9" s="571" t="s">
        <v>41</v>
      </c>
      <c r="K9" s="571" t="s">
        <v>43</v>
      </c>
      <c r="L9" s="571" t="s">
        <v>423</v>
      </c>
      <c r="M9" s="571" t="s">
        <v>47</v>
      </c>
      <c r="N9" s="571" t="s">
        <v>424</v>
      </c>
      <c r="O9" s="571"/>
      <c r="P9" s="571" t="s">
        <v>425</v>
      </c>
      <c r="Q9" s="571" t="s">
        <v>66</v>
      </c>
      <c r="R9" s="571" t="s">
        <v>235</v>
      </c>
    </row>
    <row r="10" spans="1:18" ht="51">
      <c r="A10" s="571"/>
      <c r="B10" s="596"/>
      <c r="C10" s="596"/>
      <c r="D10" s="596"/>
      <c r="E10" s="571"/>
      <c r="F10" s="216" t="s">
        <v>426</v>
      </c>
      <c r="G10" s="216" t="s">
        <v>427</v>
      </c>
      <c r="H10" s="571"/>
      <c r="I10" s="571"/>
      <c r="J10" s="571"/>
      <c r="K10" s="571"/>
      <c r="L10" s="571"/>
      <c r="M10" s="571"/>
      <c r="N10" s="216" t="s">
        <v>428</v>
      </c>
      <c r="O10" s="216" t="s">
        <v>424</v>
      </c>
      <c r="P10" s="571"/>
      <c r="Q10" s="571"/>
      <c r="R10" s="571"/>
    </row>
    <row r="11" spans="1:18">
      <c r="A11" s="233">
        <v>1</v>
      </c>
      <c r="B11" s="591">
        <v>2</v>
      </c>
      <c r="C11" s="591"/>
      <c r="D11" s="591"/>
      <c r="E11" s="233">
        <v>3</v>
      </c>
      <c r="F11" s="233">
        <v>4</v>
      </c>
      <c r="G11" s="233">
        <v>5</v>
      </c>
      <c r="H11" s="233">
        <v>6</v>
      </c>
      <c r="I11" s="233">
        <v>7</v>
      </c>
      <c r="J11" s="233">
        <v>8</v>
      </c>
      <c r="K11" s="233">
        <v>9</v>
      </c>
      <c r="L11" s="233">
        <v>10</v>
      </c>
      <c r="M11" s="233">
        <v>11</v>
      </c>
      <c r="N11" s="233">
        <v>12</v>
      </c>
      <c r="O11" s="233">
        <v>13</v>
      </c>
      <c r="P11" s="233">
        <v>14</v>
      </c>
      <c r="Q11" s="233">
        <v>15</v>
      </c>
      <c r="R11" s="233">
        <v>16</v>
      </c>
    </row>
    <row r="12" spans="1:18" ht="39.950000000000003" customHeight="1">
      <c r="A12" s="234" t="s">
        <v>238</v>
      </c>
      <c r="B12" s="575" t="s">
        <v>429</v>
      </c>
      <c r="C12" s="592"/>
      <c r="D12" s="593"/>
      <c r="E12" s="235"/>
      <c r="F12" s="235"/>
      <c r="G12" s="235">
        <v>79.64</v>
      </c>
      <c r="H12" s="235"/>
      <c r="I12" s="235"/>
      <c r="J12" s="235">
        <v>26713.71</v>
      </c>
      <c r="K12" s="235">
        <v>60544.99</v>
      </c>
      <c r="L12" s="235"/>
      <c r="M12" s="235">
        <v>33987.370000000003</v>
      </c>
      <c r="N12" s="235"/>
      <c r="O12" s="235">
        <v>654.25</v>
      </c>
      <c r="P12" s="235"/>
      <c r="Q12" s="235"/>
      <c r="R12" s="164">
        <f t="shared" ref="R12:R49" si="0">SUM(E12:Q12)</f>
        <v>121979.95999999999</v>
      </c>
    </row>
    <row r="13" spans="1:18" ht="38.1" customHeight="1">
      <c r="A13" s="53" t="s">
        <v>240</v>
      </c>
      <c r="B13" s="236"/>
      <c r="C13" s="444" t="s">
        <v>430</v>
      </c>
      <c r="D13" s="587"/>
      <c r="E13" s="237">
        <f>SUM(E14:E15)</f>
        <v>0</v>
      </c>
      <c r="F13" s="237">
        <f t="shared" ref="F13:Q13" si="1">SUM(F14:F15)</f>
        <v>0</v>
      </c>
      <c r="G13" s="237">
        <f t="shared" si="1"/>
        <v>0</v>
      </c>
      <c r="H13" s="237">
        <f t="shared" si="1"/>
        <v>0</v>
      </c>
      <c r="I13" s="237">
        <f t="shared" si="1"/>
        <v>0</v>
      </c>
      <c r="J13" s="237">
        <f t="shared" si="1"/>
        <v>4929.16</v>
      </c>
      <c r="K13" s="237">
        <f t="shared" si="1"/>
        <v>0</v>
      </c>
      <c r="L13" s="237">
        <f t="shared" si="1"/>
        <v>0</v>
      </c>
      <c r="M13" s="237">
        <f t="shared" si="1"/>
        <v>2225.79</v>
      </c>
      <c r="N13" s="237">
        <f t="shared" si="1"/>
        <v>0</v>
      </c>
      <c r="O13" s="237">
        <f t="shared" si="1"/>
        <v>4451.21</v>
      </c>
      <c r="P13" s="237">
        <f t="shared" si="1"/>
        <v>0</v>
      </c>
      <c r="Q13" s="237">
        <f t="shared" si="1"/>
        <v>0</v>
      </c>
      <c r="R13" s="164">
        <f t="shared" si="0"/>
        <v>11606.16</v>
      </c>
    </row>
    <row r="14" spans="1:18" ht="38.1" customHeight="1">
      <c r="A14" s="55" t="s">
        <v>362</v>
      </c>
      <c r="B14" s="238" t="s">
        <v>431</v>
      </c>
      <c r="C14" s="239"/>
      <c r="D14" s="240" t="s">
        <v>432</v>
      </c>
      <c r="E14" s="198"/>
      <c r="F14" s="235"/>
      <c r="G14" s="235"/>
      <c r="H14" s="235"/>
      <c r="I14" s="235"/>
      <c r="J14" s="235">
        <v>4929.16</v>
      </c>
      <c r="K14" s="235"/>
      <c r="L14" s="235"/>
      <c r="M14" s="235">
        <v>2225.79</v>
      </c>
      <c r="N14" s="235"/>
      <c r="O14" s="235">
        <v>4451.21</v>
      </c>
      <c r="P14" s="235"/>
      <c r="Q14" s="235"/>
      <c r="R14" s="164">
        <f t="shared" si="0"/>
        <v>11606.16</v>
      </c>
    </row>
    <row r="15" spans="1:18" ht="38.1" customHeight="1">
      <c r="A15" s="233" t="s">
        <v>364</v>
      </c>
      <c r="B15" s="239"/>
      <c r="C15" s="239"/>
      <c r="D15" s="241" t="s">
        <v>433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164">
        <f t="shared" si="0"/>
        <v>0</v>
      </c>
    </row>
    <row r="16" spans="1:18" ht="38.1" customHeight="1">
      <c r="A16" s="53" t="s">
        <v>243</v>
      </c>
      <c r="B16" s="427" t="s">
        <v>434</v>
      </c>
      <c r="C16" s="594"/>
      <c r="D16" s="595"/>
      <c r="E16" s="237">
        <f>SUM(E17:E19)</f>
        <v>0</v>
      </c>
      <c r="F16" s="237">
        <f t="shared" ref="F16:Q16" si="2">SUM(F17:F19)</f>
        <v>0</v>
      </c>
      <c r="G16" s="237">
        <f t="shared" si="2"/>
        <v>0</v>
      </c>
      <c r="H16" s="237">
        <f t="shared" si="2"/>
        <v>0</v>
      </c>
      <c r="I16" s="237">
        <f t="shared" si="2"/>
        <v>0</v>
      </c>
      <c r="J16" s="237">
        <f t="shared" si="2"/>
        <v>355.36</v>
      </c>
      <c r="K16" s="237">
        <f t="shared" si="2"/>
        <v>0</v>
      </c>
      <c r="L16" s="237">
        <f t="shared" si="2"/>
        <v>0</v>
      </c>
      <c r="M16" s="237">
        <f t="shared" si="2"/>
        <v>1194.0999999999999</v>
      </c>
      <c r="N16" s="237">
        <f t="shared" si="2"/>
        <v>0</v>
      </c>
      <c r="O16" s="237">
        <f t="shared" si="2"/>
        <v>0</v>
      </c>
      <c r="P16" s="237">
        <f t="shared" si="2"/>
        <v>0</v>
      </c>
      <c r="Q16" s="237">
        <f t="shared" si="2"/>
        <v>0</v>
      </c>
      <c r="R16" s="164">
        <f t="shared" si="0"/>
        <v>1549.46</v>
      </c>
    </row>
    <row r="17" spans="1:18" ht="22.5" customHeight="1">
      <c r="A17" s="243" t="s">
        <v>367</v>
      </c>
      <c r="B17" s="244"/>
      <c r="C17" s="239"/>
      <c r="D17" s="80" t="s">
        <v>435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164">
        <f t="shared" si="0"/>
        <v>0</v>
      </c>
    </row>
    <row r="18" spans="1:18" ht="25.5" customHeight="1">
      <c r="A18" s="53" t="s">
        <v>369</v>
      </c>
      <c r="B18" s="244"/>
      <c r="C18" s="239"/>
      <c r="D18" s="80" t="s">
        <v>436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164">
        <f t="shared" si="0"/>
        <v>0</v>
      </c>
    </row>
    <row r="19" spans="1:18" ht="24.75" customHeight="1">
      <c r="A19" s="53" t="s">
        <v>371</v>
      </c>
      <c r="B19" s="244"/>
      <c r="C19" s="239"/>
      <c r="D19" s="80" t="s">
        <v>437</v>
      </c>
      <c r="E19" s="245"/>
      <c r="F19" s="245"/>
      <c r="G19" s="245"/>
      <c r="H19" s="245"/>
      <c r="I19" s="245"/>
      <c r="J19" s="245">
        <v>355.36</v>
      </c>
      <c r="K19" s="245"/>
      <c r="L19" s="245"/>
      <c r="M19" s="245">
        <v>1194.0999999999999</v>
      </c>
      <c r="N19" s="245"/>
      <c r="O19" s="245"/>
      <c r="P19" s="245"/>
      <c r="Q19" s="245"/>
      <c r="R19" s="164">
        <f t="shared" si="0"/>
        <v>1549.46</v>
      </c>
    </row>
    <row r="20" spans="1:18" ht="24.2" customHeight="1">
      <c r="A20" s="53" t="s">
        <v>245</v>
      </c>
      <c r="B20" s="236"/>
      <c r="C20" s="444" t="s">
        <v>375</v>
      </c>
      <c r="D20" s="587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164">
        <f t="shared" si="0"/>
        <v>0</v>
      </c>
    </row>
    <row r="21" spans="1:18" ht="54.95" customHeight="1">
      <c r="A21" s="234" t="s">
        <v>247</v>
      </c>
      <c r="B21" s="590" t="s">
        <v>438</v>
      </c>
      <c r="C21" s="590"/>
      <c r="D21" s="590"/>
      <c r="E21" s="237">
        <f>SUM(E12,E13,E20)-SUM(E16)</f>
        <v>0</v>
      </c>
      <c r="F21" s="237">
        <f t="shared" ref="F21:Q21" si="3">SUM(F12,F13,F20)-SUM(F16)</f>
        <v>0</v>
      </c>
      <c r="G21" s="237">
        <f t="shared" si="3"/>
        <v>79.64</v>
      </c>
      <c r="H21" s="237">
        <f t="shared" si="3"/>
        <v>0</v>
      </c>
      <c r="I21" s="237">
        <f t="shared" si="3"/>
        <v>0</v>
      </c>
      <c r="J21" s="237">
        <f t="shared" si="3"/>
        <v>31287.51</v>
      </c>
      <c r="K21" s="237">
        <f t="shared" si="3"/>
        <v>60544.99</v>
      </c>
      <c r="L21" s="237">
        <f t="shared" si="3"/>
        <v>0</v>
      </c>
      <c r="M21" s="237">
        <f t="shared" si="3"/>
        <v>35019.060000000005</v>
      </c>
      <c r="N21" s="237">
        <f t="shared" si="3"/>
        <v>0</v>
      </c>
      <c r="O21" s="237">
        <f t="shared" si="3"/>
        <v>5105.46</v>
      </c>
      <c r="P21" s="237">
        <f>SUM(P12,P13)-SUM(P16)+SUM(P20)</f>
        <v>0</v>
      </c>
      <c r="Q21" s="237">
        <f t="shared" si="3"/>
        <v>0</v>
      </c>
      <c r="R21" s="164">
        <f t="shared" si="0"/>
        <v>132036.66</v>
      </c>
    </row>
    <row r="22" spans="1:18" ht="38.1" customHeight="1">
      <c r="A22" s="234" t="s">
        <v>249</v>
      </c>
      <c r="B22" s="577" t="s">
        <v>439</v>
      </c>
      <c r="C22" s="579"/>
      <c r="D22" s="580"/>
      <c r="E22" s="237" t="s">
        <v>440</v>
      </c>
      <c r="F22" s="235"/>
      <c r="G22" s="235">
        <v>79.64</v>
      </c>
      <c r="H22" s="235"/>
      <c r="I22" s="235"/>
      <c r="J22" s="235">
        <v>17863.349999999999</v>
      </c>
      <c r="K22" s="235">
        <v>33683.22</v>
      </c>
      <c r="L22" s="235"/>
      <c r="M22" s="235">
        <v>31868.51</v>
      </c>
      <c r="N22" s="237" t="s">
        <v>440</v>
      </c>
      <c r="O22" s="198">
        <v>36.35</v>
      </c>
      <c r="P22" s="237" t="s">
        <v>440</v>
      </c>
      <c r="Q22" s="237" t="s">
        <v>440</v>
      </c>
      <c r="R22" s="164">
        <f t="shared" si="0"/>
        <v>83531.070000000007</v>
      </c>
    </row>
    <row r="23" spans="1:18" ht="38.1" customHeight="1">
      <c r="A23" s="243" t="s">
        <v>251</v>
      </c>
      <c r="B23" s="244"/>
      <c r="C23" s="444" t="s">
        <v>441</v>
      </c>
      <c r="D23" s="587"/>
      <c r="E23" s="237" t="s">
        <v>440</v>
      </c>
      <c r="F23" s="245"/>
      <c r="G23" s="245"/>
      <c r="H23" s="245"/>
      <c r="I23" s="245"/>
      <c r="J23" s="245"/>
      <c r="K23" s="245"/>
      <c r="L23" s="245"/>
      <c r="M23" s="245"/>
      <c r="N23" s="237" t="s">
        <v>440</v>
      </c>
      <c r="O23" s="246"/>
      <c r="P23" s="237" t="s">
        <v>440</v>
      </c>
      <c r="Q23" s="237" t="s">
        <v>440</v>
      </c>
      <c r="R23" s="164">
        <f t="shared" si="0"/>
        <v>0</v>
      </c>
    </row>
    <row r="24" spans="1:18" ht="38.1" customHeight="1">
      <c r="A24" s="243" t="s">
        <v>253</v>
      </c>
      <c r="B24" s="244"/>
      <c r="C24" s="444" t="s">
        <v>442</v>
      </c>
      <c r="D24" s="587"/>
      <c r="E24" s="237" t="s">
        <v>440</v>
      </c>
      <c r="F24" s="235"/>
      <c r="G24" s="235"/>
      <c r="H24" s="235"/>
      <c r="I24" s="235"/>
      <c r="J24" s="235">
        <v>1836.2</v>
      </c>
      <c r="K24" s="235">
        <v>11840.5</v>
      </c>
      <c r="L24" s="235"/>
      <c r="M24" s="235">
        <v>1246.51</v>
      </c>
      <c r="N24" s="237" t="s">
        <v>440</v>
      </c>
      <c r="O24" s="198">
        <v>109.08</v>
      </c>
      <c r="P24" s="237" t="s">
        <v>440</v>
      </c>
      <c r="Q24" s="237" t="s">
        <v>440</v>
      </c>
      <c r="R24" s="164">
        <f t="shared" si="0"/>
        <v>15032.29</v>
      </c>
    </row>
    <row r="25" spans="1:18" ht="38.1" customHeight="1">
      <c r="A25" s="243" t="s">
        <v>255</v>
      </c>
      <c r="B25" s="244"/>
      <c r="C25" s="444" t="s">
        <v>443</v>
      </c>
      <c r="D25" s="587"/>
      <c r="E25" s="237" t="s">
        <v>440</v>
      </c>
      <c r="F25" s="237">
        <f>SUM(F26:F28)</f>
        <v>0</v>
      </c>
      <c r="G25" s="237">
        <f t="shared" ref="G25:O25" si="4">SUM(G26:G28)</f>
        <v>0</v>
      </c>
      <c r="H25" s="237">
        <f t="shared" si="4"/>
        <v>0</v>
      </c>
      <c r="I25" s="237">
        <f t="shared" si="4"/>
        <v>0</v>
      </c>
      <c r="J25" s="237">
        <f t="shared" si="4"/>
        <v>355.36</v>
      </c>
      <c r="K25" s="237">
        <f t="shared" si="4"/>
        <v>0</v>
      </c>
      <c r="L25" s="237">
        <f t="shared" si="4"/>
        <v>0</v>
      </c>
      <c r="M25" s="237">
        <f t="shared" si="4"/>
        <v>1194.0999999999999</v>
      </c>
      <c r="N25" s="237" t="s">
        <v>440</v>
      </c>
      <c r="O25" s="237">
        <f t="shared" si="4"/>
        <v>0</v>
      </c>
      <c r="P25" s="237" t="s">
        <v>440</v>
      </c>
      <c r="Q25" s="237" t="s">
        <v>440</v>
      </c>
      <c r="R25" s="164">
        <f t="shared" si="0"/>
        <v>1549.46</v>
      </c>
    </row>
    <row r="26" spans="1:18" ht="25.5" customHeight="1">
      <c r="A26" s="247" t="s">
        <v>444</v>
      </c>
      <c r="B26" s="248"/>
      <c r="C26" s="74"/>
      <c r="D26" s="249" t="s">
        <v>435</v>
      </c>
      <c r="E26" s="237" t="s">
        <v>440</v>
      </c>
      <c r="F26" s="245"/>
      <c r="G26" s="245"/>
      <c r="H26" s="245"/>
      <c r="I26" s="245"/>
      <c r="J26" s="245"/>
      <c r="K26" s="245"/>
      <c r="L26" s="245"/>
      <c r="M26" s="245"/>
      <c r="N26" s="237" t="s">
        <v>440</v>
      </c>
      <c r="O26" s="198"/>
      <c r="P26" s="237" t="s">
        <v>440</v>
      </c>
      <c r="Q26" s="237" t="s">
        <v>440</v>
      </c>
      <c r="R26" s="164">
        <f t="shared" si="0"/>
        <v>0</v>
      </c>
    </row>
    <row r="27" spans="1:18" ht="27.2" customHeight="1">
      <c r="A27" s="247" t="s">
        <v>445</v>
      </c>
      <c r="B27" s="248"/>
      <c r="C27" s="74"/>
      <c r="D27" s="249" t="s">
        <v>436</v>
      </c>
      <c r="E27" s="237" t="s">
        <v>440</v>
      </c>
      <c r="F27" s="245"/>
      <c r="G27" s="245"/>
      <c r="H27" s="245"/>
      <c r="I27" s="245"/>
      <c r="J27" s="245"/>
      <c r="K27" s="245"/>
      <c r="L27" s="245"/>
      <c r="M27" s="245"/>
      <c r="N27" s="237" t="s">
        <v>440</v>
      </c>
      <c r="O27" s="198"/>
      <c r="P27" s="237" t="s">
        <v>440</v>
      </c>
      <c r="Q27" s="237" t="s">
        <v>440</v>
      </c>
      <c r="R27" s="164">
        <f t="shared" si="0"/>
        <v>0</v>
      </c>
    </row>
    <row r="28" spans="1:18" ht="26.25" customHeight="1">
      <c r="A28" s="247" t="s">
        <v>446</v>
      </c>
      <c r="B28" s="248"/>
      <c r="C28" s="74"/>
      <c r="D28" s="249" t="s">
        <v>437</v>
      </c>
      <c r="E28" s="237" t="s">
        <v>440</v>
      </c>
      <c r="F28" s="245"/>
      <c r="G28" s="245"/>
      <c r="H28" s="245"/>
      <c r="I28" s="245"/>
      <c r="J28" s="245">
        <v>355.36</v>
      </c>
      <c r="K28" s="245"/>
      <c r="L28" s="245"/>
      <c r="M28" s="245">
        <v>1194.0999999999999</v>
      </c>
      <c r="N28" s="237" t="s">
        <v>440</v>
      </c>
      <c r="O28" s="198"/>
      <c r="P28" s="237" t="s">
        <v>440</v>
      </c>
      <c r="Q28" s="237" t="s">
        <v>440</v>
      </c>
      <c r="R28" s="164">
        <f t="shared" si="0"/>
        <v>1549.46</v>
      </c>
    </row>
    <row r="29" spans="1:18" ht="15" customHeight="1">
      <c r="A29" s="243" t="s">
        <v>257</v>
      </c>
      <c r="B29" s="248"/>
      <c r="C29" s="588" t="s">
        <v>375</v>
      </c>
      <c r="D29" s="589"/>
      <c r="E29" s="237" t="s">
        <v>440</v>
      </c>
      <c r="F29" s="250"/>
      <c r="G29" s="250"/>
      <c r="H29" s="250"/>
      <c r="I29" s="250"/>
      <c r="J29" s="250"/>
      <c r="K29" s="250"/>
      <c r="L29" s="250"/>
      <c r="M29" s="250"/>
      <c r="N29" s="237" t="s">
        <v>440</v>
      </c>
      <c r="O29" s="250"/>
      <c r="P29" s="237" t="s">
        <v>440</v>
      </c>
      <c r="Q29" s="237" t="s">
        <v>440</v>
      </c>
      <c r="R29" s="164">
        <f t="shared" si="0"/>
        <v>0</v>
      </c>
    </row>
    <row r="30" spans="1:18" ht="38.1" customHeight="1">
      <c r="A30" s="234" t="s">
        <v>258</v>
      </c>
      <c r="B30" s="577" t="s">
        <v>447</v>
      </c>
      <c r="C30" s="579"/>
      <c r="D30" s="580"/>
      <c r="E30" s="237" t="s">
        <v>440</v>
      </c>
      <c r="F30" s="237">
        <f>SUM(F22,F23,F24)-SUM(F25)</f>
        <v>0</v>
      </c>
      <c r="G30" s="237">
        <f t="shared" ref="G30:O30" si="5">SUM(G22,G23,G24)-SUM(G25)</f>
        <v>79.64</v>
      </c>
      <c r="H30" s="237">
        <f t="shared" si="5"/>
        <v>0</v>
      </c>
      <c r="I30" s="237">
        <f t="shared" si="5"/>
        <v>0</v>
      </c>
      <c r="J30" s="237">
        <f t="shared" si="5"/>
        <v>19344.189999999999</v>
      </c>
      <c r="K30" s="237">
        <f t="shared" si="5"/>
        <v>45523.72</v>
      </c>
      <c r="L30" s="237">
        <f t="shared" si="5"/>
        <v>0</v>
      </c>
      <c r="M30" s="237">
        <f t="shared" si="5"/>
        <v>31920.92</v>
      </c>
      <c r="N30" s="237" t="s">
        <v>440</v>
      </c>
      <c r="O30" s="237">
        <f t="shared" si="5"/>
        <v>145.43</v>
      </c>
      <c r="P30" s="237" t="s">
        <v>440</v>
      </c>
      <c r="Q30" s="237" t="s">
        <v>440</v>
      </c>
      <c r="R30" s="164">
        <f t="shared" si="0"/>
        <v>97013.9</v>
      </c>
    </row>
    <row r="31" spans="1:18" ht="38.1" customHeight="1">
      <c r="A31" s="234" t="s">
        <v>259</v>
      </c>
      <c r="B31" s="582" t="s">
        <v>448</v>
      </c>
      <c r="C31" s="583"/>
      <c r="D31" s="580"/>
      <c r="E31" s="237" t="s">
        <v>440</v>
      </c>
      <c r="F31" s="235"/>
      <c r="G31" s="235"/>
      <c r="H31" s="235"/>
      <c r="I31" s="235"/>
      <c r="J31" s="235"/>
      <c r="K31" s="235"/>
      <c r="L31" s="235"/>
      <c r="M31" s="235"/>
      <c r="N31" s="237" t="s">
        <v>440</v>
      </c>
      <c r="O31" s="235"/>
      <c r="P31" s="235"/>
      <c r="Q31" s="235"/>
      <c r="R31" s="164">
        <f t="shared" si="0"/>
        <v>0</v>
      </c>
    </row>
    <row r="32" spans="1:18" ht="38.1" customHeight="1">
      <c r="A32" s="243" t="s">
        <v>260</v>
      </c>
      <c r="B32" s="244"/>
      <c r="C32" s="444" t="s">
        <v>449</v>
      </c>
      <c r="D32" s="587"/>
      <c r="E32" s="237" t="s">
        <v>440</v>
      </c>
      <c r="F32" s="251"/>
      <c r="G32" s="251"/>
      <c r="H32" s="251"/>
      <c r="I32" s="251"/>
      <c r="J32" s="251"/>
      <c r="K32" s="251"/>
      <c r="L32" s="251"/>
      <c r="M32" s="251"/>
      <c r="N32" s="237" t="s">
        <v>440</v>
      </c>
      <c r="O32" s="251"/>
      <c r="P32" s="251"/>
      <c r="Q32" s="251"/>
      <c r="R32" s="164">
        <f t="shared" si="0"/>
        <v>0</v>
      </c>
    </row>
    <row r="33" spans="1:18" ht="38.1" customHeight="1">
      <c r="A33" s="243" t="s">
        <v>261</v>
      </c>
      <c r="B33" s="244"/>
      <c r="C33" s="444" t="s">
        <v>450</v>
      </c>
      <c r="D33" s="587"/>
      <c r="E33" s="237" t="s">
        <v>440</v>
      </c>
      <c r="F33" s="235"/>
      <c r="G33" s="235"/>
      <c r="H33" s="235"/>
      <c r="I33" s="235"/>
      <c r="J33" s="235"/>
      <c r="K33" s="235"/>
      <c r="L33" s="235"/>
      <c r="M33" s="235"/>
      <c r="N33" s="237" t="s">
        <v>440</v>
      </c>
      <c r="O33" s="235"/>
      <c r="P33" s="235"/>
      <c r="Q33" s="235"/>
      <c r="R33" s="164">
        <f t="shared" si="0"/>
        <v>0</v>
      </c>
    </row>
    <row r="34" spans="1:18" ht="38.1" customHeight="1">
      <c r="A34" s="243" t="s">
        <v>262</v>
      </c>
      <c r="B34" s="244"/>
      <c r="C34" s="444" t="s">
        <v>451</v>
      </c>
      <c r="D34" s="587"/>
      <c r="E34" s="237" t="s">
        <v>440</v>
      </c>
      <c r="F34" s="251"/>
      <c r="G34" s="251"/>
      <c r="H34" s="251"/>
      <c r="I34" s="251"/>
      <c r="J34" s="251"/>
      <c r="K34" s="251"/>
      <c r="L34" s="251"/>
      <c r="M34" s="251"/>
      <c r="N34" s="237" t="s">
        <v>440</v>
      </c>
      <c r="O34" s="251"/>
      <c r="P34" s="251"/>
      <c r="Q34" s="251"/>
      <c r="R34" s="164">
        <f t="shared" si="0"/>
        <v>0</v>
      </c>
    </row>
    <row r="35" spans="1:18" ht="45.75" customHeight="1">
      <c r="A35" s="243" t="s">
        <v>264</v>
      </c>
      <c r="B35" s="244"/>
      <c r="C35" s="444" t="s">
        <v>452</v>
      </c>
      <c r="D35" s="587"/>
      <c r="E35" s="237" t="s">
        <v>440</v>
      </c>
      <c r="F35" s="237">
        <f>SUM(F36:F38)</f>
        <v>0</v>
      </c>
      <c r="G35" s="237">
        <f t="shared" ref="G35:Q35" si="6">SUM(G36:G38)</f>
        <v>0</v>
      </c>
      <c r="H35" s="237">
        <f t="shared" si="6"/>
        <v>0</v>
      </c>
      <c r="I35" s="237">
        <f t="shared" si="6"/>
        <v>0</v>
      </c>
      <c r="J35" s="237">
        <f t="shared" si="6"/>
        <v>0</v>
      </c>
      <c r="K35" s="237">
        <f t="shared" si="6"/>
        <v>0</v>
      </c>
      <c r="L35" s="237">
        <f t="shared" si="6"/>
        <v>0</v>
      </c>
      <c r="M35" s="237">
        <f t="shared" si="6"/>
        <v>0</v>
      </c>
      <c r="N35" s="237" t="s">
        <v>440</v>
      </c>
      <c r="O35" s="237">
        <f t="shared" si="6"/>
        <v>0</v>
      </c>
      <c r="P35" s="237">
        <f t="shared" si="6"/>
        <v>0</v>
      </c>
      <c r="Q35" s="237">
        <f t="shared" si="6"/>
        <v>0</v>
      </c>
      <c r="R35" s="164">
        <f t="shared" si="0"/>
        <v>0</v>
      </c>
    </row>
    <row r="36" spans="1:18" ht="24.75" customHeight="1">
      <c r="A36" s="247" t="s">
        <v>453</v>
      </c>
      <c r="B36" s="248"/>
      <c r="C36" s="74"/>
      <c r="D36" s="249" t="s">
        <v>435</v>
      </c>
      <c r="E36" s="237" t="s">
        <v>440</v>
      </c>
      <c r="F36" s="245"/>
      <c r="G36" s="245"/>
      <c r="H36" s="245"/>
      <c r="I36" s="245"/>
      <c r="J36" s="245"/>
      <c r="K36" s="245"/>
      <c r="L36" s="245"/>
      <c r="M36" s="245"/>
      <c r="N36" s="237" t="s">
        <v>440</v>
      </c>
      <c r="O36" s="198"/>
      <c r="P36" s="251"/>
      <c r="Q36" s="251"/>
      <c r="R36" s="164">
        <f t="shared" si="0"/>
        <v>0</v>
      </c>
    </row>
    <row r="37" spans="1:18" ht="28.5" customHeight="1">
      <c r="A37" s="247" t="s">
        <v>454</v>
      </c>
      <c r="B37" s="248"/>
      <c r="C37" s="74"/>
      <c r="D37" s="249" t="s">
        <v>436</v>
      </c>
      <c r="E37" s="237" t="s">
        <v>440</v>
      </c>
      <c r="F37" s="245"/>
      <c r="G37" s="245"/>
      <c r="H37" s="245"/>
      <c r="I37" s="245"/>
      <c r="J37" s="245"/>
      <c r="K37" s="245"/>
      <c r="L37" s="245"/>
      <c r="M37" s="245"/>
      <c r="N37" s="237" t="s">
        <v>440</v>
      </c>
      <c r="O37" s="198"/>
      <c r="P37" s="242"/>
      <c r="Q37" s="242"/>
      <c r="R37" s="164">
        <f t="shared" si="0"/>
        <v>0</v>
      </c>
    </row>
    <row r="38" spans="1:18" ht="29.25" customHeight="1">
      <c r="A38" s="247" t="s">
        <v>455</v>
      </c>
      <c r="B38" s="248"/>
      <c r="C38" s="74"/>
      <c r="D38" s="249" t="s">
        <v>437</v>
      </c>
      <c r="E38" s="237" t="s">
        <v>440</v>
      </c>
      <c r="F38" s="245"/>
      <c r="G38" s="245"/>
      <c r="H38" s="245"/>
      <c r="I38" s="245"/>
      <c r="J38" s="245"/>
      <c r="K38" s="245"/>
      <c r="L38" s="245"/>
      <c r="M38" s="245"/>
      <c r="N38" s="237" t="s">
        <v>440</v>
      </c>
      <c r="O38" s="198"/>
      <c r="P38" s="242"/>
      <c r="Q38" s="242"/>
      <c r="R38" s="164">
        <f t="shared" si="0"/>
        <v>0</v>
      </c>
    </row>
    <row r="39" spans="1:18" ht="15" customHeight="1">
      <c r="A39" s="243" t="s">
        <v>265</v>
      </c>
      <c r="B39" s="248"/>
      <c r="C39" s="588" t="s">
        <v>375</v>
      </c>
      <c r="D39" s="589"/>
      <c r="E39" s="237" t="s">
        <v>440</v>
      </c>
      <c r="F39" s="251"/>
      <c r="G39" s="251"/>
      <c r="H39" s="251"/>
      <c r="I39" s="251"/>
      <c r="J39" s="251"/>
      <c r="K39" s="251"/>
      <c r="L39" s="251"/>
      <c r="M39" s="251"/>
      <c r="N39" s="237" t="s">
        <v>440</v>
      </c>
      <c r="O39" s="251"/>
      <c r="P39" s="251"/>
      <c r="Q39" s="251"/>
      <c r="R39" s="164">
        <f t="shared" si="0"/>
        <v>0</v>
      </c>
    </row>
    <row r="40" spans="1:18" ht="38.1" customHeight="1">
      <c r="A40" s="234" t="s">
        <v>456</v>
      </c>
      <c r="B40" s="581" t="s">
        <v>457</v>
      </c>
      <c r="C40" s="581"/>
      <c r="D40" s="581"/>
      <c r="E40" s="237" t="s">
        <v>440</v>
      </c>
      <c r="F40" s="237">
        <f>SUM(F31:F33,F39)-SUM(F34,F35)</f>
        <v>0</v>
      </c>
      <c r="G40" s="237">
        <f t="shared" ref="G40:O40" si="7">SUM(G31:G33,G39)-SUM(G34,G35)</f>
        <v>0</v>
      </c>
      <c r="H40" s="237">
        <f t="shared" si="7"/>
        <v>0</v>
      </c>
      <c r="I40" s="237">
        <f t="shared" si="7"/>
        <v>0</v>
      </c>
      <c r="J40" s="237">
        <f t="shared" si="7"/>
        <v>0</v>
      </c>
      <c r="K40" s="237">
        <f t="shared" si="7"/>
        <v>0</v>
      </c>
      <c r="L40" s="237">
        <f t="shared" si="7"/>
        <v>0</v>
      </c>
      <c r="M40" s="237">
        <f t="shared" si="7"/>
        <v>0</v>
      </c>
      <c r="N40" s="237" t="s">
        <v>440</v>
      </c>
      <c r="O40" s="237">
        <f t="shared" si="7"/>
        <v>0</v>
      </c>
      <c r="P40" s="237">
        <f>SUM(P31:P33,P39)-SUM(P34,P35)</f>
        <v>0</v>
      </c>
      <c r="Q40" s="237">
        <f>SUM(Q31:Q33,Q39)-SUM(Q34,Q35)</f>
        <v>0</v>
      </c>
      <c r="R40" s="164">
        <f t="shared" si="0"/>
        <v>0</v>
      </c>
    </row>
    <row r="41" spans="1:18" ht="38.1" customHeight="1">
      <c r="A41" s="234" t="s">
        <v>458</v>
      </c>
      <c r="B41" s="582" t="s">
        <v>459</v>
      </c>
      <c r="C41" s="583"/>
      <c r="D41" s="584"/>
      <c r="E41" s="252"/>
      <c r="F41" s="237" t="s">
        <v>440</v>
      </c>
      <c r="G41" s="237" t="s">
        <v>440</v>
      </c>
      <c r="H41" s="237" t="s">
        <v>440</v>
      </c>
      <c r="I41" s="253"/>
      <c r="J41" s="237" t="s">
        <v>440</v>
      </c>
      <c r="K41" s="237" t="s">
        <v>440</v>
      </c>
      <c r="L41" s="253"/>
      <c r="M41" s="237" t="s">
        <v>440</v>
      </c>
      <c r="N41" s="253"/>
      <c r="O41" s="237" t="s">
        <v>440</v>
      </c>
      <c r="P41" s="237" t="s">
        <v>440</v>
      </c>
      <c r="Q41" s="237" t="s">
        <v>440</v>
      </c>
      <c r="R41" s="164">
        <f t="shared" si="0"/>
        <v>0</v>
      </c>
    </row>
    <row r="42" spans="1:18" ht="38.1" customHeight="1">
      <c r="A42" s="243" t="s">
        <v>460</v>
      </c>
      <c r="B42" s="526" t="s">
        <v>461</v>
      </c>
      <c r="C42" s="585"/>
      <c r="D42" s="586"/>
      <c r="E42" s="251"/>
      <c r="F42" s="237" t="s">
        <v>440</v>
      </c>
      <c r="G42" s="237" t="s">
        <v>440</v>
      </c>
      <c r="H42" s="237" t="s">
        <v>440</v>
      </c>
      <c r="I42" s="251"/>
      <c r="J42" s="237" t="s">
        <v>440</v>
      </c>
      <c r="K42" s="237" t="s">
        <v>440</v>
      </c>
      <c r="L42" s="251"/>
      <c r="M42" s="237" t="s">
        <v>440</v>
      </c>
      <c r="N42" s="251"/>
      <c r="O42" s="237" t="s">
        <v>440</v>
      </c>
      <c r="P42" s="237" t="s">
        <v>440</v>
      </c>
      <c r="Q42" s="237" t="s">
        <v>440</v>
      </c>
      <c r="R42" s="164">
        <f t="shared" si="0"/>
        <v>0</v>
      </c>
    </row>
    <row r="43" spans="1:18" ht="38.1" customHeight="1">
      <c r="A43" s="243" t="s">
        <v>462</v>
      </c>
      <c r="B43" s="244"/>
      <c r="C43" s="444" t="s">
        <v>463</v>
      </c>
      <c r="D43" s="587"/>
      <c r="E43" s="251"/>
      <c r="F43" s="237" t="s">
        <v>440</v>
      </c>
      <c r="G43" s="237" t="s">
        <v>440</v>
      </c>
      <c r="H43" s="237" t="s">
        <v>440</v>
      </c>
      <c r="I43" s="251"/>
      <c r="J43" s="237" t="s">
        <v>440</v>
      </c>
      <c r="K43" s="237" t="s">
        <v>440</v>
      </c>
      <c r="L43" s="251"/>
      <c r="M43" s="237" t="s">
        <v>440</v>
      </c>
      <c r="N43" s="251"/>
      <c r="O43" s="237" t="s">
        <v>440</v>
      </c>
      <c r="P43" s="237" t="s">
        <v>440</v>
      </c>
      <c r="Q43" s="237" t="s">
        <v>440</v>
      </c>
      <c r="R43" s="164">
        <f t="shared" si="0"/>
        <v>0</v>
      </c>
    </row>
    <row r="44" spans="1:18" ht="38.1" customHeight="1">
      <c r="A44" s="243" t="s">
        <v>464</v>
      </c>
      <c r="B44" s="238"/>
      <c r="C44" s="444" t="s">
        <v>465</v>
      </c>
      <c r="D44" s="587"/>
      <c r="E44" s="237">
        <f>SUM(E45:E47)</f>
        <v>0</v>
      </c>
      <c r="F44" s="237" t="s">
        <v>440</v>
      </c>
      <c r="G44" s="237" t="s">
        <v>440</v>
      </c>
      <c r="H44" s="237" t="s">
        <v>440</v>
      </c>
      <c r="I44" s="237">
        <f>SUM(I45:I47)</f>
        <v>0</v>
      </c>
      <c r="J44" s="237" t="s">
        <v>440</v>
      </c>
      <c r="K44" s="237" t="s">
        <v>440</v>
      </c>
      <c r="L44" s="237">
        <f>SUM(L45:L47)</f>
        <v>0</v>
      </c>
      <c r="M44" s="237" t="s">
        <v>440</v>
      </c>
      <c r="N44" s="237">
        <f>SUM(N45:N47)</f>
        <v>0</v>
      </c>
      <c r="O44" s="237" t="s">
        <v>440</v>
      </c>
      <c r="P44" s="237" t="s">
        <v>440</v>
      </c>
      <c r="Q44" s="237" t="s">
        <v>440</v>
      </c>
      <c r="R44" s="164">
        <f t="shared" si="0"/>
        <v>0</v>
      </c>
    </row>
    <row r="45" spans="1:18">
      <c r="A45" s="247" t="s">
        <v>466</v>
      </c>
      <c r="B45" s="254"/>
      <c r="C45" s="74"/>
      <c r="D45" s="249" t="s">
        <v>435</v>
      </c>
      <c r="E45" s="251"/>
      <c r="F45" s="237" t="s">
        <v>440</v>
      </c>
      <c r="G45" s="237" t="s">
        <v>440</v>
      </c>
      <c r="H45" s="237" t="s">
        <v>440</v>
      </c>
      <c r="I45" s="251"/>
      <c r="J45" s="237" t="s">
        <v>440</v>
      </c>
      <c r="K45" s="237" t="s">
        <v>440</v>
      </c>
      <c r="L45" s="251"/>
      <c r="M45" s="237" t="s">
        <v>440</v>
      </c>
      <c r="N45" s="251"/>
      <c r="O45" s="237" t="s">
        <v>440</v>
      </c>
      <c r="P45" s="237" t="s">
        <v>440</v>
      </c>
      <c r="Q45" s="237" t="s">
        <v>440</v>
      </c>
      <c r="R45" s="164">
        <f t="shared" si="0"/>
        <v>0</v>
      </c>
    </row>
    <row r="46" spans="1:18">
      <c r="A46" s="247" t="s">
        <v>467</v>
      </c>
      <c r="B46" s="254"/>
      <c r="C46" s="74"/>
      <c r="D46" s="249" t="s">
        <v>436</v>
      </c>
      <c r="E46" s="251"/>
      <c r="F46" s="237" t="s">
        <v>440</v>
      </c>
      <c r="G46" s="237" t="s">
        <v>440</v>
      </c>
      <c r="H46" s="237" t="s">
        <v>440</v>
      </c>
      <c r="I46" s="251"/>
      <c r="J46" s="237" t="s">
        <v>440</v>
      </c>
      <c r="K46" s="237" t="s">
        <v>440</v>
      </c>
      <c r="L46" s="251"/>
      <c r="M46" s="237" t="s">
        <v>440</v>
      </c>
      <c r="N46" s="251"/>
      <c r="O46" s="237" t="s">
        <v>440</v>
      </c>
      <c r="P46" s="237" t="s">
        <v>440</v>
      </c>
      <c r="Q46" s="237" t="s">
        <v>440</v>
      </c>
      <c r="R46" s="164">
        <f t="shared" si="0"/>
        <v>0</v>
      </c>
    </row>
    <row r="47" spans="1:18">
      <c r="A47" s="247" t="s">
        <v>468</v>
      </c>
      <c r="B47" s="254"/>
      <c r="C47" s="74"/>
      <c r="D47" s="249" t="s">
        <v>437</v>
      </c>
      <c r="E47" s="251"/>
      <c r="F47" s="237" t="s">
        <v>440</v>
      </c>
      <c r="G47" s="237" t="s">
        <v>440</v>
      </c>
      <c r="H47" s="237" t="s">
        <v>440</v>
      </c>
      <c r="I47" s="251"/>
      <c r="J47" s="237" t="s">
        <v>440</v>
      </c>
      <c r="K47" s="237" t="s">
        <v>440</v>
      </c>
      <c r="L47" s="251"/>
      <c r="M47" s="237" t="s">
        <v>440</v>
      </c>
      <c r="N47" s="251"/>
      <c r="O47" s="237" t="s">
        <v>440</v>
      </c>
      <c r="P47" s="237" t="s">
        <v>440</v>
      </c>
      <c r="Q47" s="237" t="s">
        <v>440</v>
      </c>
      <c r="R47" s="164">
        <f t="shared" si="0"/>
        <v>0</v>
      </c>
    </row>
    <row r="48" spans="1:18" ht="15" customHeight="1">
      <c r="A48" s="243" t="s">
        <v>469</v>
      </c>
      <c r="B48" s="248"/>
      <c r="C48" s="588" t="s">
        <v>375</v>
      </c>
      <c r="D48" s="589"/>
      <c r="E48" s="251"/>
      <c r="F48" s="237" t="s">
        <v>440</v>
      </c>
      <c r="G48" s="237" t="s">
        <v>440</v>
      </c>
      <c r="H48" s="237" t="s">
        <v>440</v>
      </c>
      <c r="I48" s="251"/>
      <c r="J48" s="237" t="s">
        <v>440</v>
      </c>
      <c r="K48" s="237" t="s">
        <v>440</v>
      </c>
      <c r="L48" s="251"/>
      <c r="M48" s="237" t="s">
        <v>440</v>
      </c>
      <c r="N48" s="251"/>
      <c r="O48" s="237" t="s">
        <v>440</v>
      </c>
      <c r="P48" s="237" t="s">
        <v>440</v>
      </c>
      <c r="Q48" s="237" t="s">
        <v>440</v>
      </c>
      <c r="R48" s="164">
        <f t="shared" si="0"/>
        <v>0</v>
      </c>
    </row>
    <row r="49" spans="1:18" ht="41.25" customHeight="1">
      <c r="A49" s="234" t="s">
        <v>470</v>
      </c>
      <c r="B49" s="577" t="s">
        <v>471</v>
      </c>
      <c r="C49" s="579"/>
      <c r="D49" s="580"/>
      <c r="E49" s="237">
        <f>SUM(E41:E43,E48)-SUM(E44)</f>
        <v>0</v>
      </c>
      <c r="F49" s="237" t="s">
        <v>440</v>
      </c>
      <c r="G49" s="237" t="s">
        <v>440</v>
      </c>
      <c r="H49" s="237" t="s">
        <v>440</v>
      </c>
      <c r="I49" s="237">
        <f>SUM(I41:I43,I48)-SUM(I44)</f>
        <v>0</v>
      </c>
      <c r="J49" s="237" t="s">
        <v>440</v>
      </c>
      <c r="K49" s="237" t="s">
        <v>440</v>
      </c>
      <c r="L49" s="237">
        <f>SUM(L41:L43,L48)-SUM(L44)</f>
        <v>0</v>
      </c>
      <c r="M49" s="237" t="s">
        <v>440</v>
      </c>
      <c r="N49" s="237">
        <f>SUM(N41:N43,N48)-SUM(N44)</f>
        <v>0</v>
      </c>
      <c r="O49" s="237" t="s">
        <v>440</v>
      </c>
      <c r="P49" s="237" t="s">
        <v>440</v>
      </c>
      <c r="Q49" s="237" t="s">
        <v>440</v>
      </c>
      <c r="R49" s="164">
        <f t="shared" si="0"/>
        <v>0</v>
      </c>
    </row>
    <row r="50" spans="1:18" ht="54.95" customHeight="1">
      <c r="A50" s="234" t="s">
        <v>472</v>
      </c>
      <c r="B50" s="581" t="s">
        <v>473</v>
      </c>
      <c r="C50" s="581"/>
      <c r="D50" s="581"/>
      <c r="E50" s="255">
        <f>SUM(E21)-SUM(E30)-SUM(E40)+SUM(E49)</f>
        <v>0</v>
      </c>
      <c r="F50" s="255">
        <f>SUM(F21)-SUM(F30)-SUM(F40)+SUM(F49)</f>
        <v>0</v>
      </c>
      <c r="G50" s="255">
        <f t="shared" ref="G50:Q50" si="8">SUM(G21)-SUM(G30)-SUM(G40)+SUM(G49)</f>
        <v>0</v>
      </c>
      <c r="H50" s="255">
        <f t="shared" si="8"/>
        <v>0</v>
      </c>
      <c r="I50" s="255">
        <f t="shared" si="8"/>
        <v>0</v>
      </c>
      <c r="J50" s="255">
        <f t="shared" si="8"/>
        <v>11943.32</v>
      </c>
      <c r="K50" s="255">
        <f t="shared" si="8"/>
        <v>15021.269999999997</v>
      </c>
      <c r="L50" s="255">
        <f t="shared" si="8"/>
        <v>0</v>
      </c>
      <c r="M50" s="255">
        <f t="shared" si="8"/>
        <v>3098.1400000000067</v>
      </c>
      <c r="N50" s="255">
        <f t="shared" si="8"/>
        <v>0</v>
      </c>
      <c r="O50" s="255">
        <f t="shared" si="8"/>
        <v>4960.03</v>
      </c>
      <c r="P50" s="255">
        <f t="shared" si="8"/>
        <v>0</v>
      </c>
      <c r="Q50" s="255">
        <f t="shared" si="8"/>
        <v>0</v>
      </c>
      <c r="R50" s="164">
        <f>SUM(E50:Q50)</f>
        <v>35022.76</v>
      </c>
    </row>
    <row r="51" spans="1:18" ht="54.95" customHeight="1">
      <c r="A51" s="234" t="s">
        <v>474</v>
      </c>
      <c r="B51" s="581" t="s">
        <v>475</v>
      </c>
      <c r="C51" s="581"/>
      <c r="D51" s="581"/>
      <c r="E51" s="237">
        <f>SUM(E12)-SUM(E22)-SUM(E31)+SUM(E41)</f>
        <v>0</v>
      </c>
      <c r="F51" s="237">
        <f t="shared" ref="F51:Q51" si="9">SUM(F12)-SUM(F22)-SUM(F31)+SUM(F41)</f>
        <v>0</v>
      </c>
      <c r="G51" s="237">
        <f t="shared" si="9"/>
        <v>0</v>
      </c>
      <c r="H51" s="237">
        <f t="shared" si="9"/>
        <v>0</v>
      </c>
      <c r="I51" s="237">
        <f t="shared" si="9"/>
        <v>0</v>
      </c>
      <c r="J51" s="237">
        <f t="shared" si="9"/>
        <v>8850.36</v>
      </c>
      <c r="K51" s="237">
        <f t="shared" si="9"/>
        <v>26861.769999999997</v>
      </c>
      <c r="L51" s="237">
        <f t="shared" si="9"/>
        <v>0</v>
      </c>
      <c r="M51" s="237">
        <f t="shared" si="9"/>
        <v>2118.8600000000042</v>
      </c>
      <c r="N51" s="237">
        <f t="shared" si="9"/>
        <v>0</v>
      </c>
      <c r="O51" s="237">
        <f t="shared" si="9"/>
        <v>617.9</v>
      </c>
      <c r="P51" s="237">
        <f t="shared" si="9"/>
        <v>0</v>
      </c>
      <c r="Q51" s="237">
        <f t="shared" si="9"/>
        <v>0</v>
      </c>
      <c r="R51" s="164">
        <f>SUM(E51:Q51)</f>
        <v>38448.890000000007</v>
      </c>
    </row>
    <row r="52" spans="1:18">
      <c r="A52" s="4" t="s">
        <v>476</v>
      </c>
      <c r="B52" s="4"/>
      <c r="C52" s="4"/>
      <c r="D52" s="4"/>
      <c r="E52" s="4"/>
      <c r="F52" s="4"/>
      <c r="G52" s="256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</row>
    <row r="53" spans="1:18">
      <c r="A53" s="4" t="s">
        <v>477</v>
      </c>
      <c r="B53" s="4"/>
      <c r="C53" s="4"/>
      <c r="D53" s="4"/>
      <c r="E53" s="4"/>
      <c r="F53" s="4"/>
      <c r="G53" s="4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</row>
    <row r="54" spans="1:18">
      <c r="A54" s="4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</row>
    <row r="55" spans="1:18" s="5" customFormat="1">
      <c r="A55" s="207"/>
      <c r="B55" s="207"/>
      <c r="C55" s="207"/>
      <c r="D55" s="207"/>
      <c r="E55" s="88"/>
      <c r="F55" s="9"/>
      <c r="G55" s="9"/>
    </row>
    <row r="56" spans="1:18" s="5" customFormat="1">
      <c r="A56" s="207"/>
      <c r="B56" s="207"/>
      <c r="C56" s="207"/>
      <c r="D56" s="207"/>
      <c r="E56" s="88"/>
      <c r="F56" s="9"/>
      <c r="G56" s="9"/>
    </row>
    <row r="57" spans="1:18" s="5" customFormat="1" ht="12.75" customHeight="1">
      <c r="E57" s="2"/>
      <c r="H57" s="89"/>
    </row>
  </sheetData>
  <mergeCells count="43"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B21:D21"/>
    <mergeCell ref="L9:L10"/>
    <mergeCell ref="M9:M10"/>
    <mergeCell ref="N9:O9"/>
    <mergeCell ref="P9:P10"/>
    <mergeCell ref="B11:D11"/>
    <mergeCell ref="B12:D12"/>
    <mergeCell ref="C13:D13"/>
    <mergeCell ref="B16:D16"/>
    <mergeCell ref="C20:D20"/>
    <mergeCell ref="C39:D39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</mergeCells>
  <printOptions horizontalCentered="1"/>
  <pageMargins left="0.35433070866141736" right="0.35433070866141736" top="0.39370078740157483" bottom="0.39370078740157483" header="0.31496062992125984" footer="0.31496062992125984"/>
  <pageSetup paperSize="9" scale="67" fitToHeight="2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topLeftCell="B1" zoomScaleNormal="100" zoomScaleSheetLayoutView="100" workbookViewId="0">
      <selection activeCell="F12" sqref="F12"/>
    </sheetView>
  </sheetViews>
  <sheetFormatPr defaultRowHeight="12.75"/>
  <cols>
    <col min="1" max="1" width="5.42578125" style="181" customWidth="1"/>
    <col min="2" max="2" width="0.28515625" style="181" customWidth="1"/>
    <col min="3" max="3" width="2" style="181" customWidth="1"/>
    <col min="4" max="4" width="32.5703125" style="181" customWidth="1"/>
    <col min="5" max="5" width="12.85546875" style="181" customWidth="1"/>
    <col min="6" max="8" width="12" style="181" customWidth="1"/>
    <col min="9" max="9" width="13.28515625" style="181" customWidth="1"/>
    <col min="10" max="11" width="12" style="181" customWidth="1"/>
    <col min="12" max="12" width="13" style="181" customWidth="1"/>
    <col min="13" max="13" width="13.140625" style="181" customWidth="1"/>
    <col min="14" max="14" width="8.7109375" style="181" customWidth="1"/>
    <col min="15" max="256" width="9.140625" style="181"/>
    <col min="257" max="257" width="5.42578125" style="181" customWidth="1"/>
    <col min="258" max="258" width="0.28515625" style="181" customWidth="1"/>
    <col min="259" max="259" width="2" style="181" customWidth="1"/>
    <col min="260" max="260" width="32.5703125" style="181" customWidth="1"/>
    <col min="261" max="261" width="12.85546875" style="181" customWidth="1"/>
    <col min="262" max="264" width="12" style="181" customWidth="1"/>
    <col min="265" max="265" width="13.28515625" style="181" customWidth="1"/>
    <col min="266" max="267" width="12" style="181" customWidth="1"/>
    <col min="268" max="268" width="13" style="181" customWidth="1"/>
    <col min="269" max="269" width="13.140625" style="181" customWidth="1"/>
    <col min="270" max="270" width="8.7109375" style="181" customWidth="1"/>
    <col min="271" max="512" width="9.140625" style="181"/>
    <col min="513" max="513" width="5.42578125" style="181" customWidth="1"/>
    <col min="514" max="514" width="0.28515625" style="181" customWidth="1"/>
    <col min="515" max="515" width="2" style="181" customWidth="1"/>
    <col min="516" max="516" width="32.5703125" style="181" customWidth="1"/>
    <col min="517" max="517" width="12.85546875" style="181" customWidth="1"/>
    <col min="518" max="520" width="12" style="181" customWidth="1"/>
    <col min="521" max="521" width="13.28515625" style="181" customWidth="1"/>
    <col min="522" max="523" width="12" style="181" customWidth="1"/>
    <col min="524" max="524" width="13" style="181" customWidth="1"/>
    <col min="525" max="525" width="13.140625" style="181" customWidth="1"/>
    <col min="526" max="526" width="8.7109375" style="181" customWidth="1"/>
    <col min="527" max="768" width="9.140625" style="181"/>
    <col min="769" max="769" width="5.42578125" style="181" customWidth="1"/>
    <col min="770" max="770" width="0.28515625" style="181" customWidth="1"/>
    <col min="771" max="771" width="2" style="181" customWidth="1"/>
    <col min="772" max="772" width="32.5703125" style="181" customWidth="1"/>
    <col min="773" max="773" width="12.85546875" style="181" customWidth="1"/>
    <col min="774" max="776" width="12" style="181" customWidth="1"/>
    <col min="777" max="777" width="13.28515625" style="181" customWidth="1"/>
    <col min="778" max="779" width="12" style="181" customWidth="1"/>
    <col min="780" max="780" width="13" style="181" customWidth="1"/>
    <col min="781" max="781" width="13.140625" style="181" customWidth="1"/>
    <col min="782" max="782" width="8.7109375" style="181" customWidth="1"/>
    <col min="783" max="1024" width="9.140625" style="181"/>
    <col min="1025" max="1025" width="5.42578125" style="181" customWidth="1"/>
    <col min="1026" max="1026" width="0.28515625" style="181" customWidth="1"/>
    <col min="1027" max="1027" width="2" style="181" customWidth="1"/>
    <col min="1028" max="1028" width="32.5703125" style="181" customWidth="1"/>
    <col min="1029" max="1029" width="12.85546875" style="181" customWidth="1"/>
    <col min="1030" max="1032" width="12" style="181" customWidth="1"/>
    <col min="1033" max="1033" width="13.28515625" style="181" customWidth="1"/>
    <col min="1034" max="1035" width="12" style="181" customWidth="1"/>
    <col min="1036" max="1036" width="13" style="181" customWidth="1"/>
    <col min="1037" max="1037" width="13.140625" style="181" customWidth="1"/>
    <col min="1038" max="1038" width="8.7109375" style="181" customWidth="1"/>
    <col min="1039" max="1280" width="9.140625" style="181"/>
    <col min="1281" max="1281" width="5.42578125" style="181" customWidth="1"/>
    <col min="1282" max="1282" width="0.28515625" style="181" customWidth="1"/>
    <col min="1283" max="1283" width="2" style="181" customWidth="1"/>
    <col min="1284" max="1284" width="32.5703125" style="181" customWidth="1"/>
    <col min="1285" max="1285" width="12.85546875" style="181" customWidth="1"/>
    <col min="1286" max="1288" width="12" style="181" customWidth="1"/>
    <col min="1289" max="1289" width="13.28515625" style="181" customWidth="1"/>
    <col min="1290" max="1291" width="12" style="181" customWidth="1"/>
    <col min="1292" max="1292" width="13" style="181" customWidth="1"/>
    <col min="1293" max="1293" width="13.140625" style="181" customWidth="1"/>
    <col min="1294" max="1294" width="8.7109375" style="181" customWidth="1"/>
    <col min="1295" max="1536" width="9.140625" style="181"/>
    <col min="1537" max="1537" width="5.42578125" style="181" customWidth="1"/>
    <col min="1538" max="1538" width="0.28515625" style="181" customWidth="1"/>
    <col min="1539" max="1539" width="2" style="181" customWidth="1"/>
    <col min="1540" max="1540" width="32.5703125" style="181" customWidth="1"/>
    <col min="1541" max="1541" width="12.85546875" style="181" customWidth="1"/>
    <col min="1542" max="1544" width="12" style="181" customWidth="1"/>
    <col min="1545" max="1545" width="13.28515625" style="181" customWidth="1"/>
    <col min="1546" max="1547" width="12" style="181" customWidth="1"/>
    <col min="1548" max="1548" width="13" style="181" customWidth="1"/>
    <col min="1549" max="1549" width="13.140625" style="181" customWidth="1"/>
    <col min="1550" max="1550" width="8.7109375" style="181" customWidth="1"/>
    <col min="1551" max="1792" width="9.140625" style="181"/>
    <col min="1793" max="1793" width="5.42578125" style="181" customWidth="1"/>
    <col min="1794" max="1794" width="0.28515625" style="181" customWidth="1"/>
    <col min="1795" max="1795" width="2" style="181" customWidth="1"/>
    <col min="1796" max="1796" width="32.5703125" style="181" customWidth="1"/>
    <col min="1797" max="1797" width="12.85546875" style="181" customWidth="1"/>
    <col min="1798" max="1800" width="12" style="181" customWidth="1"/>
    <col min="1801" max="1801" width="13.28515625" style="181" customWidth="1"/>
    <col min="1802" max="1803" width="12" style="181" customWidth="1"/>
    <col min="1804" max="1804" width="13" style="181" customWidth="1"/>
    <col min="1805" max="1805" width="13.140625" style="181" customWidth="1"/>
    <col min="1806" max="1806" width="8.7109375" style="181" customWidth="1"/>
    <col min="1807" max="2048" width="9.140625" style="181"/>
    <col min="2049" max="2049" width="5.42578125" style="181" customWidth="1"/>
    <col min="2050" max="2050" width="0.28515625" style="181" customWidth="1"/>
    <col min="2051" max="2051" width="2" style="181" customWidth="1"/>
    <col min="2052" max="2052" width="32.5703125" style="181" customWidth="1"/>
    <col min="2053" max="2053" width="12.85546875" style="181" customWidth="1"/>
    <col min="2054" max="2056" width="12" style="181" customWidth="1"/>
    <col min="2057" max="2057" width="13.28515625" style="181" customWidth="1"/>
    <col min="2058" max="2059" width="12" style="181" customWidth="1"/>
    <col min="2060" max="2060" width="13" style="181" customWidth="1"/>
    <col min="2061" max="2061" width="13.140625" style="181" customWidth="1"/>
    <col min="2062" max="2062" width="8.7109375" style="181" customWidth="1"/>
    <col min="2063" max="2304" width="9.140625" style="181"/>
    <col min="2305" max="2305" width="5.42578125" style="181" customWidth="1"/>
    <col min="2306" max="2306" width="0.28515625" style="181" customWidth="1"/>
    <col min="2307" max="2307" width="2" style="181" customWidth="1"/>
    <col min="2308" max="2308" width="32.5703125" style="181" customWidth="1"/>
    <col min="2309" max="2309" width="12.85546875" style="181" customWidth="1"/>
    <col min="2310" max="2312" width="12" style="181" customWidth="1"/>
    <col min="2313" max="2313" width="13.28515625" style="181" customWidth="1"/>
    <col min="2314" max="2315" width="12" style="181" customWidth="1"/>
    <col min="2316" max="2316" width="13" style="181" customWidth="1"/>
    <col min="2317" max="2317" width="13.140625" style="181" customWidth="1"/>
    <col min="2318" max="2318" width="8.7109375" style="181" customWidth="1"/>
    <col min="2319" max="2560" width="9.140625" style="181"/>
    <col min="2561" max="2561" width="5.42578125" style="181" customWidth="1"/>
    <col min="2562" max="2562" width="0.28515625" style="181" customWidth="1"/>
    <col min="2563" max="2563" width="2" style="181" customWidth="1"/>
    <col min="2564" max="2564" width="32.5703125" style="181" customWidth="1"/>
    <col min="2565" max="2565" width="12.85546875" style="181" customWidth="1"/>
    <col min="2566" max="2568" width="12" style="181" customWidth="1"/>
    <col min="2569" max="2569" width="13.28515625" style="181" customWidth="1"/>
    <col min="2570" max="2571" width="12" style="181" customWidth="1"/>
    <col min="2572" max="2572" width="13" style="181" customWidth="1"/>
    <col min="2573" max="2573" width="13.140625" style="181" customWidth="1"/>
    <col min="2574" max="2574" width="8.7109375" style="181" customWidth="1"/>
    <col min="2575" max="2816" width="9.140625" style="181"/>
    <col min="2817" max="2817" width="5.42578125" style="181" customWidth="1"/>
    <col min="2818" max="2818" width="0.28515625" style="181" customWidth="1"/>
    <col min="2819" max="2819" width="2" style="181" customWidth="1"/>
    <col min="2820" max="2820" width="32.5703125" style="181" customWidth="1"/>
    <col min="2821" max="2821" width="12.85546875" style="181" customWidth="1"/>
    <col min="2822" max="2824" width="12" style="181" customWidth="1"/>
    <col min="2825" max="2825" width="13.28515625" style="181" customWidth="1"/>
    <col min="2826" max="2827" width="12" style="181" customWidth="1"/>
    <col min="2828" max="2828" width="13" style="181" customWidth="1"/>
    <col min="2829" max="2829" width="13.140625" style="181" customWidth="1"/>
    <col min="2830" max="2830" width="8.7109375" style="181" customWidth="1"/>
    <col min="2831" max="3072" width="9.140625" style="181"/>
    <col min="3073" max="3073" width="5.42578125" style="181" customWidth="1"/>
    <col min="3074" max="3074" width="0.28515625" style="181" customWidth="1"/>
    <col min="3075" max="3075" width="2" style="181" customWidth="1"/>
    <col min="3076" max="3076" width="32.5703125" style="181" customWidth="1"/>
    <col min="3077" max="3077" width="12.85546875" style="181" customWidth="1"/>
    <col min="3078" max="3080" width="12" style="181" customWidth="1"/>
    <col min="3081" max="3081" width="13.28515625" style="181" customWidth="1"/>
    <col min="3082" max="3083" width="12" style="181" customWidth="1"/>
    <col min="3084" max="3084" width="13" style="181" customWidth="1"/>
    <col min="3085" max="3085" width="13.140625" style="181" customWidth="1"/>
    <col min="3086" max="3086" width="8.7109375" style="181" customWidth="1"/>
    <col min="3087" max="3328" width="9.140625" style="181"/>
    <col min="3329" max="3329" width="5.42578125" style="181" customWidth="1"/>
    <col min="3330" max="3330" width="0.28515625" style="181" customWidth="1"/>
    <col min="3331" max="3331" width="2" style="181" customWidth="1"/>
    <col min="3332" max="3332" width="32.5703125" style="181" customWidth="1"/>
    <col min="3333" max="3333" width="12.85546875" style="181" customWidth="1"/>
    <col min="3334" max="3336" width="12" style="181" customWidth="1"/>
    <col min="3337" max="3337" width="13.28515625" style="181" customWidth="1"/>
    <col min="3338" max="3339" width="12" style="181" customWidth="1"/>
    <col min="3340" max="3340" width="13" style="181" customWidth="1"/>
    <col min="3341" max="3341" width="13.140625" style="181" customWidth="1"/>
    <col min="3342" max="3342" width="8.7109375" style="181" customWidth="1"/>
    <col min="3343" max="3584" width="9.140625" style="181"/>
    <col min="3585" max="3585" width="5.42578125" style="181" customWidth="1"/>
    <col min="3586" max="3586" width="0.28515625" style="181" customWidth="1"/>
    <col min="3587" max="3587" width="2" style="181" customWidth="1"/>
    <col min="3588" max="3588" width="32.5703125" style="181" customWidth="1"/>
    <col min="3589" max="3589" width="12.85546875" style="181" customWidth="1"/>
    <col min="3590" max="3592" width="12" style="181" customWidth="1"/>
    <col min="3593" max="3593" width="13.28515625" style="181" customWidth="1"/>
    <col min="3594" max="3595" width="12" style="181" customWidth="1"/>
    <col min="3596" max="3596" width="13" style="181" customWidth="1"/>
    <col min="3597" max="3597" width="13.140625" style="181" customWidth="1"/>
    <col min="3598" max="3598" width="8.7109375" style="181" customWidth="1"/>
    <col min="3599" max="3840" width="9.140625" style="181"/>
    <col min="3841" max="3841" width="5.42578125" style="181" customWidth="1"/>
    <col min="3842" max="3842" width="0.28515625" style="181" customWidth="1"/>
    <col min="3843" max="3843" width="2" style="181" customWidth="1"/>
    <col min="3844" max="3844" width="32.5703125" style="181" customWidth="1"/>
    <col min="3845" max="3845" width="12.85546875" style="181" customWidth="1"/>
    <col min="3846" max="3848" width="12" style="181" customWidth="1"/>
    <col min="3849" max="3849" width="13.28515625" style="181" customWidth="1"/>
    <col min="3850" max="3851" width="12" style="181" customWidth="1"/>
    <col min="3852" max="3852" width="13" style="181" customWidth="1"/>
    <col min="3853" max="3853" width="13.140625" style="181" customWidth="1"/>
    <col min="3854" max="3854" width="8.7109375" style="181" customWidth="1"/>
    <col min="3855" max="4096" width="9.140625" style="181"/>
    <col min="4097" max="4097" width="5.42578125" style="181" customWidth="1"/>
    <col min="4098" max="4098" width="0.28515625" style="181" customWidth="1"/>
    <col min="4099" max="4099" width="2" style="181" customWidth="1"/>
    <col min="4100" max="4100" width="32.5703125" style="181" customWidth="1"/>
    <col min="4101" max="4101" width="12.85546875" style="181" customWidth="1"/>
    <col min="4102" max="4104" width="12" style="181" customWidth="1"/>
    <col min="4105" max="4105" width="13.28515625" style="181" customWidth="1"/>
    <col min="4106" max="4107" width="12" style="181" customWidth="1"/>
    <col min="4108" max="4108" width="13" style="181" customWidth="1"/>
    <col min="4109" max="4109" width="13.140625" style="181" customWidth="1"/>
    <col min="4110" max="4110" width="8.7109375" style="181" customWidth="1"/>
    <col min="4111" max="4352" width="9.140625" style="181"/>
    <col min="4353" max="4353" width="5.42578125" style="181" customWidth="1"/>
    <col min="4354" max="4354" width="0.28515625" style="181" customWidth="1"/>
    <col min="4355" max="4355" width="2" style="181" customWidth="1"/>
    <col min="4356" max="4356" width="32.5703125" style="181" customWidth="1"/>
    <col min="4357" max="4357" width="12.85546875" style="181" customWidth="1"/>
    <col min="4358" max="4360" width="12" style="181" customWidth="1"/>
    <col min="4361" max="4361" width="13.28515625" style="181" customWidth="1"/>
    <col min="4362" max="4363" width="12" style="181" customWidth="1"/>
    <col min="4364" max="4364" width="13" style="181" customWidth="1"/>
    <col min="4365" max="4365" width="13.140625" style="181" customWidth="1"/>
    <col min="4366" max="4366" width="8.7109375" style="181" customWidth="1"/>
    <col min="4367" max="4608" width="9.140625" style="181"/>
    <col min="4609" max="4609" width="5.42578125" style="181" customWidth="1"/>
    <col min="4610" max="4610" width="0.28515625" style="181" customWidth="1"/>
    <col min="4611" max="4611" width="2" style="181" customWidth="1"/>
    <col min="4612" max="4612" width="32.5703125" style="181" customWidth="1"/>
    <col min="4613" max="4613" width="12.85546875" style="181" customWidth="1"/>
    <col min="4614" max="4616" width="12" style="181" customWidth="1"/>
    <col min="4617" max="4617" width="13.28515625" style="181" customWidth="1"/>
    <col min="4618" max="4619" width="12" style="181" customWidth="1"/>
    <col min="4620" max="4620" width="13" style="181" customWidth="1"/>
    <col min="4621" max="4621" width="13.140625" style="181" customWidth="1"/>
    <col min="4622" max="4622" width="8.7109375" style="181" customWidth="1"/>
    <col min="4623" max="4864" width="9.140625" style="181"/>
    <col min="4865" max="4865" width="5.42578125" style="181" customWidth="1"/>
    <col min="4866" max="4866" width="0.28515625" style="181" customWidth="1"/>
    <col min="4867" max="4867" width="2" style="181" customWidth="1"/>
    <col min="4868" max="4868" width="32.5703125" style="181" customWidth="1"/>
    <col min="4869" max="4869" width="12.85546875" style="181" customWidth="1"/>
    <col min="4870" max="4872" width="12" style="181" customWidth="1"/>
    <col min="4873" max="4873" width="13.28515625" style="181" customWidth="1"/>
    <col min="4874" max="4875" width="12" style="181" customWidth="1"/>
    <col min="4876" max="4876" width="13" style="181" customWidth="1"/>
    <col min="4877" max="4877" width="13.140625" style="181" customWidth="1"/>
    <col min="4878" max="4878" width="8.7109375" style="181" customWidth="1"/>
    <col min="4879" max="5120" width="9.140625" style="181"/>
    <col min="5121" max="5121" width="5.42578125" style="181" customWidth="1"/>
    <col min="5122" max="5122" width="0.28515625" style="181" customWidth="1"/>
    <col min="5123" max="5123" width="2" style="181" customWidth="1"/>
    <col min="5124" max="5124" width="32.5703125" style="181" customWidth="1"/>
    <col min="5125" max="5125" width="12.85546875" style="181" customWidth="1"/>
    <col min="5126" max="5128" width="12" style="181" customWidth="1"/>
    <col min="5129" max="5129" width="13.28515625" style="181" customWidth="1"/>
    <col min="5130" max="5131" width="12" style="181" customWidth="1"/>
    <col min="5132" max="5132" width="13" style="181" customWidth="1"/>
    <col min="5133" max="5133" width="13.140625" style="181" customWidth="1"/>
    <col min="5134" max="5134" width="8.7109375" style="181" customWidth="1"/>
    <col min="5135" max="5376" width="9.140625" style="181"/>
    <col min="5377" max="5377" width="5.42578125" style="181" customWidth="1"/>
    <col min="5378" max="5378" width="0.28515625" style="181" customWidth="1"/>
    <col min="5379" max="5379" width="2" style="181" customWidth="1"/>
    <col min="5380" max="5380" width="32.5703125" style="181" customWidth="1"/>
    <col min="5381" max="5381" width="12.85546875" style="181" customWidth="1"/>
    <col min="5382" max="5384" width="12" style="181" customWidth="1"/>
    <col min="5385" max="5385" width="13.28515625" style="181" customWidth="1"/>
    <col min="5386" max="5387" width="12" style="181" customWidth="1"/>
    <col min="5388" max="5388" width="13" style="181" customWidth="1"/>
    <col min="5389" max="5389" width="13.140625" style="181" customWidth="1"/>
    <col min="5390" max="5390" width="8.7109375" style="181" customWidth="1"/>
    <col min="5391" max="5632" width="9.140625" style="181"/>
    <col min="5633" max="5633" width="5.42578125" style="181" customWidth="1"/>
    <col min="5634" max="5634" width="0.28515625" style="181" customWidth="1"/>
    <col min="5635" max="5635" width="2" style="181" customWidth="1"/>
    <col min="5636" max="5636" width="32.5703125" style="181" customWidth="1"/>
    <col min="5637" max="5637" width="12.85546875" style="181" customWidth="1"/>
    <col min="5638" max="5640" width="12" style="181" customWidth="1"/>
    <col min="5641" max="5641" width="13.28515625" style="181" customWidth="1"/>
    <col min="5642" max="5643" width="12" style="181" customWidth="1"/>
    <col min="5644" max="5644" width="13" style="181" customWidth="1"/>
    <col min="5645" max="5645" width="13.140625" style="181" customWidth="1"/>
    <col min="5646" max="5646" width="8.7109375" style="181" customWidth="1"/>
    <col min="5647" max="5888" width="9.140625" style="181"/>
    <col min="5889" max="5889" width="5.42578125" style="181" customWidth="1"/>
    <col min="5890" max="5890" width="0.28515625" style="181" customWidth="1"/>
    <col min="5891" max="5891" width="2" style="181" customWidth="1"/>
    <col min="5892" max="5892" width="32.5703125" style="181" customWidth="1"/>
    <col min="5893" max="5893" width="12.85546875" style="181" customWidth="1"/>
    <col min="5894" max="5896" width="12" style="181" customWidth="1"/>
    <col min="5897" max="5897" width="13.28515625" style="181" customWidth="1"/>
    <col min="5898" max="5899" width="12" style="181" customWidth="1"/>
    <col min="5900" max="5900" width="13" style="181" customWidth="1"/>
    <col min="5901" max="5901" width="13.140625" style="181" customWidth="1"/>
    <col min="5902" max="5902" width="8.7109375" style="181" customWidth="1"/>
    <col min="5903" max="6144" width="9.140625" style="181"/>
    <col min="6145" max="6145" width="5.42578125" style="181" customWidth="1"/>
    <col min="6146" max="6146" width="0.28515625" style="181" customWidth="1"/>
    <col min="6147" max="6147" width="2" style="181" customWidth="1"/>
    <col min="6148" max="6148" width="32.5703125" style="181" customWidth="1"/>
    <col min="6149" max="6149" width="12.85546875" style="181" customWidth="1"/>
    <col min="6150" max="6152" width="12" style="181" customWidth="1"/>
    <col min="6153" max="6153" width="13.28515625" style="181" customWidth="1"/>
    <col min="6154" max="6155" width="12" style="181" customWidth="1"/>
    <col min="6156" max="6156" width="13" style="181" customWidth="1"/>
    <col min="6157" max="6157" width="13.140625" style="181" customWidth="1"/>
    <col min="6158" max="6158" width="8.7109375" style="181" customWidth="1"/>
    <col min="6159" max="6400" width="9.140625" style="181"/>
    <col min="6401" max="6401" width="5.42578125" style="181" customWidth="1"/>
    <col min="6402" max="6402" width="0.28515625" style="181" customWidth="1"/>
    <col min="6403" max="6403" width="2" style="181" customWidth="1"/>
    <col min="6404" max="6404" width="32.5703125" style="181" customWidth="1"/>
    <col min="6405" max="6405" width="12.85546875" style="181" customWidth="1"/>
    <col min="6406" max="6408" width="12" style="181" customWidth="1"/>
    <col min="6409" max="6409" width="13.28515625" style="181" customWidth="1"/>
    <col min="6410" max="6411" width="12" style="181" customWidth="1"/>
    <col min="6412" max="6412" width="13" style="181" customWidth="1"/>
    <col min="6413" max="6413" width="13.140625" style="181" customWidth="1"/>
    <col min="6414" max="6414" width="8.7109375" style="181" customWidth="1"/>
    <col min="6415" max="6656" width="9.140625" style="181"/>
    <col min="6657" max="6657" width="5.42578125" style="181" customWidth="1"/>
    <col min="6658" max="6658" width="0.28515625" style="181" customWidth="1"/>
    <col min="6659" max="6659" width="2" style="181" customWidth="1"/>
    <col min="6660" max="6660" width="32.5703125" style="181" customWidth="1"/>
    <col min="6661" max="6661" width="12.85546875" style="181" customWidth="1"/>
    <col min="6662" max="6664" width="12" style="181" customWidth="1"/>
    <col min="6665" max="6665" width="13.28515625" style="181" customWidth="1"/>
    <col min="6666" max="6667" width="12" style="181" customWidth="1"/>
    <col min="6668" max="6668" width="13" style="181" customWidth="1"/>
    <col min="6669" max="6669" width="13.140625" style="181" customWidth="1"/>
    <col min="6670" max="6670" width="8.7109375" style="181" customWidth="1"/>
    <col min="6671" max="6912" width="9.140625" style="181"/>
    <col min="6913" max="6913" width="5.42578125" style="181" customWidth="1"/>
    <col min="6914" max="6914" width="0.28515625" style="181" customWidth="1"/>
    <col min="6915" max="6915" width="2" style="181" customWidth="1"/>
    <col min="6916" max="6916" width="32.5703125" style="181" customWidth="1"/>
    <col min="6917" max="6917" width="12.85546875" style="181" customWidth="1"/>
    <col min="6918" max="6920" width="12" style="181" customWidth="1"/>
    <col min="6921" max="6921" width="13.28515625" style="181" customWidth="1"/>
    <col min="6922" max="6923" width="12" style="181" customWidth="1"/>
    <col min="6924" max="6924" width="13" style="181" customWidth="1"/>
    <col min="6925" max="6925" width="13.140625" style="181" customWidth="1"/>
    <col min="6926" max="6926" width="8.7109375" style="181" customWidth="1"/>
    <col min="6927" max="7168" width="9.140625" style="181"/>
    <col min="7169" max="7169" width="5.42578125" style="181" customWidth="1"/>
    <col min="7170" max="7170" width="0.28515625" style="181" customWidth="1"/>
    <col min="7171" max="7171" width="2" style="181" customWidth="1"/>
    <col min="7172" max="7172" width="32.5703125" style="181" customWidth="1"/>
    <col min="7173" max="7173" width="12.85546875" style="181" customWidth="1"/>
    <col min="7174" max="7176" width="12" style="181" customWidth="1"/>
    <col min="7177" max="7177" width="13.28515625" style="181" customWidth="1"/>
    <col min="7178" max="7179" width="12" style="181" customWidth="1"/>
    <col min="7180" max="7180" width="13" style="181" customWidth="1"/>
    <col min="7181" max="7181" width="13.140625" style="181" customWidth="1"/>
    <col min="7182" max="7182" width="8.7109375" style="181" customWidth="1"/>
    <col min="7183" max="7424" width="9.140625" style="181"/>
    <col min="7425" max="7425" width="5.42578125" style="181" customWidth="1"/>
    <col min="7426" max="7426" width="0.28515625" style="181" customWidth="1"/>
    <col min="7427" max="7427" width="2" style="181" customWidth="1"/>
    <col min="7428" max="7428" width="32.5703125" style="181" customWidth="1"/>
    <col min="7429" max="7429" width="12.85546875" style="181" customWidth="1"/>
    <col min="7430" max="7432" width="12" style="181" customWidth="1"/>
    <col min="7433" max="7433" width="13.28515625" style="181" customWidth="1"/>
    <col min="7434" max="7435" width="12" style="181" customWidth="1"/>
    <col min="7436" max="7436" width="13" style="181" customWidth="1"/>
    <col min="7437" max="7437" width="13.140625" style="181" customWidth="1"/>
    <col min="7438" max="7438" width="8.7109375" style="181" customWidth="1"/>
    <col min="7439" max="7680" width="9.140625" style="181"/>
    <col min="7681" max="7681" width="5.42578125" style="181" customWidth="1"/>
    <col min="7682" max="7682" width="0.28515625" style="181" customWidth="1"/>
    <col min="7683" max="7683" width="2" style="181" customWidth="1"/>
    <col min="7684" max="7684" width="32.5703125" style="181" customWidth="1"/>
    <col min="7685" max="7685" width="12.85546875" style="181" customWidth="1"/>
    <col min="7686" max="7688" width="12" style="181" customWidth="1"/>
    <col min="7689" max="7689" width="13.28515625" style="181" customWidth="1"/>
    <col min="7690" max="7691" width="12" style="181" customWidth="1"/>
    <col min="7692" max="7692" width="13" style="181" customWidth="1"/>
    <col min="7693" max="7693" width="13.140625" style="181" customWidth="1"/>
    <col min="7694" max="7694" width="8.7109375" style="181" customWidth="1"/>
    <col min="7695" max="7936" width="9.140625" style="181"/>
    <col min="7937" max="7937" width="5.42578125" style="181" customWidth="1"/>
    <col min="7938" max="7938" width="0.28515625" style="181" customWidth="1"/>
    <col min="7939" max="7939" width="2" style="181" customWidth="1"/>
    <col min="7940" max="7940" width="32.5703125" style="181" customWidth="1"/>
    <col min="7941" max="7941" width="12.85546875" style="181" customWidth="1"/>
    <col min="7942" max="7944" width="12" style="181" customWidth="1"/>
    <col min="7945" max="7945" width="13.28515625" style="181" customWidth="1"/>
    <col min="7946" max="7947" width="12" style="181" customWidth="1"/>
    <col min="7948" max="7948" width="13" style="181" customWidth="1"/>
    <col min="7949" max="7949" width="13.140625" style="181" customWidth="1"/>
    <col min="7950" max="7950" width="8.7109375" style="181" customWidth="1"/>
    <col min="7951" max="8192" width="9.140625" style="181"/>
    <col min="8193" max="8193" width="5.42578125" style="181" customWidth="1"/>
    <col min="8194" max="8194" width="0.28515625" style="181" customWidth="1"/>
    <col min="8195" max="8195" width="2" style="181" customWidth="1"/>
    <col min="8196" max="8196" width="32.5703125" style="181" customWidth="1"/>
    <col min="8197" max="8197" width="12.85546875" style="181" customWidth="1"/>
    <col min="8198" max="8200" width="12" style="181" customWidth="1"/>
    <col min="8201" max="8201" width="13.28515625" style="181" customWidth="1"/>
    <col min="8202" max="8203" width="12" style="181" customWidth="1"/>
    <col min="8204" max="8204" width="13" style="181" customWidth="1"/>
    <col min="8205" max="8205" width="13.140625" style="181" customWidth="1"/>
    <col min="8206" max="8206" width="8.7109375" style="181" customWidth="1"/>
    <col min="8207" max="8448" width="9.140625" style="181"/>
    <col min="8449" max="8449" width="5.42578125" style="181" customWidth="1"/>
    <col min="8450" max="8450" width="0.28515625" style="181" customWidth="1"/>
    <col min="8451" max="8451" width="2" style="181" customWidth="1"/>
    <col min="8452" max="8452" width="32.5703125" style="181" customWidth="1"/>
    <col min="8453" max="8453" width="12.85546875" style="181" customWidth="1"/>
    <col min="8454" max="8456" width="12" style="181" customWidth="1"/>
    <col min="8457" max="8457" width="13.28515625" style="181" customWidth="1"/>
    <col min="8458" max="8459" width="12" style="181" customWidth="1"/>
    <col min="8460" max="8460" width="13" style="181" customWidth="1"/>
    <col min="8461" max="8461" width="13.140625" style="181" customWidth="1"/>
    <col min="8462" max="8462" width="8.7109375" style="181" customWidth="1"/>
    <col min="8463" max="8704" width="9.140625" style="181"/>
    <col min="8705" max="8705" width="5.42578125" style="181" customWidth="1"/>
    <col min="8706" max="8706" width="0.28515625" style="181" customWidth="1"/>
    <col min="8707" max="8707" width="2" style="181" customWidth="1"/>
    <col min="8708" max="8708" width="32.5703125" style="181" customWidth="1"/>
    <col min="8709" max="8709" width="12.85546875" style="181" customWidth="1"/>
    <col min="8710" max="8712" width="12" style="181" customWidth="1"/>
    <col min="8713" max="8713" width="13.28515625" style="181" customWidth="1"/>
    <col min="8714" max="8715" width="12" style="181" customWidth="1"/>
    <col min="8716" max="8716" width="13" style="181" customWidth="1"/>
    <col min="8717" max="8717" width="13.140625" style="181" customWidth="1"/>
    <col min="8718" max="8718" width="8.7109375" style="181" customWidth="1"/>
    <col min="8719" max="8960" width="9.140625" style="181"/>
    <col min="8961" max="8961" width="5.42578125" style="181" customWidth="1"/>
    <col min="8962" max="8962" width="0.28515625" style="181" customWidth="1"/>
    <col min="8963" max="8963" width="2" style="181" customWidth="1"/>
    <col min="8964" max="8964" width="32.5703125" style="181" customWidth="1"/>
    <col min="8965" max="8965" width="12.85546875" style="181" customWidth="1"/>
    <col min="8966" max="8968" width="12" style="181" customWidth="1"/>
    <col min="8969" max="8969" width="13.28515625" style="181" customWidth="1"/>
    <col min="8970" max="8971" width="12" style="181" customWidth="1"/>
    <col min="8972" max="8972" width="13" style="181" customWidth="1"/>
    <col min="8973" max="8973" width="13.140625" style="181" customWidth="1"/>
    <col min="8974" max="8974" width="8.7109375" style="181" customWidth="1"/>
    <col min="8975" max="9216" width="9.140625" style="181"/>
    <col min="9217" max="9217" width="5.42578125" style="181" customWidth="1"/>
    <col min="9218" max="9218" width="0.28515625" style="181" customWidth="1"/>
    <col min="9219" max="9219" width="2" style="181" customWidth="1"/>
    <col min="9220" max="9220" width="32.5703125" style="181" customWidth="1"/>
    <col min="9221" max="9221" width="12.85546875" style="181" customWidth="1"/>
    <col min="9222" max="9224" width="12" style="181" customWidth="1"/>
    <col min="9225" max="9225" width="13.28515625" style="181" customWidth="1"/>
    <col min="9226" max="9227" width="12" style="181" customWidth="1"/>
    <col min="9228" max="9228" width="13" style="181" customWidth="1"/>
    <col min="9229" max="9229" width="13.140625" style="181" customWidth="1"/>
    <col min="9230" max="9230" width="8.7109375" style="181" customWidth="1"/>
    <col min="9231" max="9472" width="9.140625" style="181"/>
    <col min="9473" max="9473" width="5.42578125" style="181" customWidth="1"/>
    <col min="9474" max="9474" width="0.28515625" style="181" customWidth="1"/>
    <col min="9475" max="9475" width="2" style="181" customWidth="1"/>
    <col min="9476" max="9476" width="32.5703125" style="181" customWidth="1"/>
    <col min="9477" max="9477" width="12.85546875" style="181" customWidth="1"/>
    <col min="9478" max="9480" width="12" style="181" customWidth="1"/>
    <col min="9481" max="9481" width="13.28515625" style="181" customWidth="1"/>
    <col min="9482" max="9483" width="12" style="181" customWidth="1"/>
    <col min="9484" max="9484" width="13" style="181" customWidth="1"/>
    <col min="9485" max="9485" width="13.140625" style="181" customWidth="1"/>
    <col min="9486" max="9486" width="8.7109375" style="181" customWidth="1"/>
    <col min="9487" max="9728" width="9.140625" style="181"/>
    <col min="9729" max="9729" width="5.42578125" style="181" customWidth="1"/>
    <col min="9730" max="9730" width="0.28515625" style="181" customWidth="1"/>
    <col min="9731" max="9731" width="2" style="181" customWidth="1"/>
    <col min="9732" max="9732" width="32.5703125" style="181" customWidth="1"/>
    <col min="9733" max="9733" width="12.85546875" style="181" customWidth="1"/>
    <col min="9734" max="9736" width="12" style="181" customWidth="1"/>
    <col min="9737" max="9737" width="13.28515625" style="181" customWidth="1"/>
    <col min="9738" max="9739" width="12" style="181" customWidth="1"/>
    <col min="9740" max="9740" width="13" style="181" customWidth="1"/>
    <col min="9741" max="9741" width="13.140625" style="181" customWidth="1"/>
    <col min="9742" max="9742" width="8.7109375" style="181" customWidth="1"/>
    <col min="9743" max="9984" width="9.140625" style="181"/>
    <col min="9985" max="9985" width="5.42578125" style="181" customWidth="1"/>
    <col min="9986" max="9986" width="0.28515625" style="181" customWidth="1"/>
    <col min="9987" max="9987" width="2" style="181" customWidth="1"/>
    <col min="9988" max="9988" width="32.5703125" style="181" customWidth="1"/>
    <col min="9989" max="9989" width="12.85546875" style="181" customWidth="1"/>
    <col min="9990" max="9992" width="12" style="181" customWidth="1"/>
    <col min="9993" max="9993" width="13.28515625" style="181" customWidth="1"/>
    <col min="9994" max="9995" width="12" style="181" customWidth="1"/>
    <col min="9996" max="9996" width="13" style="181" customWidth="1"/>
    <col min="9997" max="9997" width="13.140625" style="181" customWidth="1"/>
    <col min="9998" max="9998" width="8.7109375" style="181" customWidth="1"/>
    <col min="9999" max="10240" width="9.140625" style="181"/>
    <col min="10241" max="10241" width="5.42578125" style="181" customWidth="1"/>
    <col min="10242" max="10242" width="0.28515625" style="181" customWidth="1"/>
    <col min="10243" max="10243" width="2" style="181" customWidth="1"/>
    <col min="10244" max="10244" width="32.5703125" style="181" customWidth="1"/>
    <col min="10245" max="10245" width="12.85546875" style="181" customWidth="1"/>
    <col min="10246" max="10248" width="12" style="181" customWidth="1"/>
    <col min="10249" max="10249" width="13.28515625" style="181" customWidth="1"/>
    <col min="10250" max="10251" width="12" style="181" customWidth="1"/>
    <col min="10252" max="10252" width="13" style="181" customWidth="1"/>
    <col min="10253" max="10253" width="13.140625" style="181" customWidth="1"/>
    <col min="10254" max="10254" width="8.7109375" style="181" customWidth="1"/>
    <col min="10255" max="10496" width="9.140625" style="181"/>
    <col min="10497" max="10497" width="5.42578125" style="181" customWidth="1"/>
    <col min="10498" max="10498" width="0.28515625" style="181" customWidth="1"/>
    <col min="10499" max="10499" width="2" style="181" customWidth="1"/>
    <col min="10500" max="10500" width="32.5703125" style="181" customWidth="1"/>
    <col min="10501" max="10501" width="12.85546875" style="181" customWidth="1"/>
    <col min="10502" max="10504" width="12" style="181" customWidth="1"/>
    <col min="10505" max="10505" width="13.28515625" style="181" customWidth="1"/>
    <col min="10506" max="10507" width="12" style="181" customWidth="1"/>
    <col min="10508" max="10508" width="13" style="181" customWidth="1"/>
    <col min="10509" max="10509" width="13.140625" style="181" customWidth="1"/>
    <col min="10510" max="10510" width="8.7109375" style="181" customWidth="1"/>
    <col min="10511" max="10752" width="9.140625" style="181"/>
    <col min="10753" max="10753" width="5.42578125" style="181" customWidth="1"/>
    <col min="10754" max="10754" width="0.28515625" style="181" customWidth="1"/>
    <col min="10755" max="10755" width="2" style="181" customWidth="1"/>
    <col min="10756" max="10756" width="32.5703125" style="181" customWidth="1"/>
    <col min="10757" max="10757" width="12.85546875" style="181" customWidth="1"/>
    <col min="10758" max="10760" width="12" style="181" customWidth="1"/>
    <col min="10761" max="10761" width="13.28515625" style="181" customWidth="1"/>
    <col min="10762" max="10763" width="12" style="181" customWidth="1"/>
    <col min="10764" max="10764" width="13" style="181" customWidth="1"/>
    <col min="10765" max="10765" width="13.140625" style="181" customWidth="1"/>
    <col min="10766" max="10766" width="8.7109375" style="181" customWidth="1"/>
    <col min="10767" max="11008" width="9.140625" style="181"/>
    <col min="11009" max="11009" width="5.42578125" style="181" customWidth="1"/>
    <col min="11010" max="11010" width="0.28515625" style="181" customWidth="1"/>
    <col min="11011" max="11011" width="2" style="181" customWidth="1"/>
    <col min="11012" max="11012" width="32.5703125" style="181" customWidth="1"/>
    <col min="11013" max="11013" width="12.85546875" style="181" customWidth="1"/>
    <col min="11014" max="11016" width="12" style="181" customWidth="1"/>
    <col min="11017" max="11017" width="13.28515625" style="181" customWidth="1"/>
    <col min="11018" max="11019" width="12" style="181" customWidth="1"/>
    <col min="11020" max="11020" width="13" style="181" customWidth="1"/>
    <col min="11021" max="11021" width="13.140625" style="181" customWidth="1"/>
    <col min="11022" max="11022" width="8.7109375" style="181" customWidth="1"/>
    <col min="11023" max="11264" width="9.140625" style="181"/>
    <col min="11265" max="11265" width="5.42578125" style="181" customWidth="1"/>
    <col min="11266" max="11266" width="0.28515625" style="181" customWidth="1"/>
    <col min="11267" max="11267" width="2" style="181" customWidth="1"/>
    <col min="11268" max="11268" width="32.5703125" style="181" customWidth="1"/>
    <col min="11269" max="11269" width="12.85546875" style="181" customWidth="1"/>
    <col min="11270" max="11272" width="12" style="181" customWidth="1"/>
    <col min="11273" max="11273" width="13.28515625" style="181" customWidth="1"/>
    <col min="11274" max="11275" width="12" style="181" customWidth="1"/>
    <col min="11276" max="11276" width="13" style="181" customWidth="1"/>
    <col min="11277" max="11277" width="13.140625" style="181" customWidth="1"/>
    <col min="11278" max="11278" width="8.7109375" style="181" customWidth="1"/>
    <col min="11279" max="11520" width="9.140625" style="181"/>
    <col min="11521" max="11521" width="5.42578125" style="181" customWidth="1"/>
    <col min="11522" max="11522" width="0.28515625" style="181" customWidth="1"/>
    <col min="11523" max="11523" width="2" style="181" customWidth="1"/>
    <col min="11524" max="11524" width="32.5703125" style="181" customWidth="1"/>
    <col min="11525" max="11525" width="12.85546875" style="181" customWidth="1"/>
    <col min="11526" max="11528" width="12" style="181" customWidth="1"/>
    <col min="11529" max="11529" width="13.28515625" style="181" customWidth="1"/>
    <col min="11530" max="11531" width="12" style="181" customWidth="1"/>
    <col min="11532" max="11532" width="13" style="181" customWidth="1"/>
    <col min="11533" max="11533" width="13.140625" style="181" customWidth="1"/>
    <col min="11534" max="11534" width="8.7109375" style="181" customWidth="1"/>
    <col min="11535" max="11776" width="9.140625" style="181"/>
    <col min="11777" max="11777" width="5.42578125" style="181" customWidth="1"/>
    <col min="11778" max="11778" width="0.28515625" style="181" customWidth="1"/>
    <col min="11779" max="11779" width="2" style="181" customWidth="1"/>
    <col min="11780" max="11780" width="32.5703125" style="181" customWidth="1"/>
    <col min="11781" max="11781" width="12.85546875" style="181" customWidth="1"/>
    <col min="11782" max="11784" width="12" style="181" customWidth="1"/>
    <col min="11785" max="11785" width="13.28515625" style="181" customWidth="1"/>
    <col min="11786" max="11787" width="12" style="181" customWidth="1"/>
    <col min="11788" max="11788" width="13" style="181" customWidth="1"/>
    <col min="11789" max="11789" width="13.140625" style="181" customWidth="1"/>
    <col min="11790" max="11790" width="8.7109375" style="181" customWidth="1"/>
    <col min="11791" max="12032" width="9.140625" style="181"/>
    <col min="12033" max="12033" width="5.42578125" style="181" customWidth="1"/>
    <col min="12034" max="12034" width="0.28515625" style="181" customWidth="1"/>
    <col min="12035" max="12035" width="2" style="181" customWidth="1"/>
    <col min="12036" max="12036" width="32.5703125" style="181" customWidth="1"/>
    <col min="12037" max="12037" width="12.85546875" style="181" customWidth="1"/>
    <col min="12038" max="12040" width="12" style="181" customWidth="1"/>
    <col min="12041" max="12041" width="13.28515625" style="181" customWidth="1"/>
    <col min="12042" max="12043" width="12" style="181" customWidth="1"/>
    <col min="12044" max="12044" width="13" style="181" customWidth="1"/>
    <col min="12045" max="12045" width="13.140625" style="181" customWidth="1"/>
    <col min="12046" max="12046" width="8.7109375" style="181" customWidth="1"/>
    <col min="12047" max="12288" width="9.140625" style="181"/>
    <col min="12289" max="12289" width="5.42578125" style="181" customWidth="1"/>
    <col min="12290" max="12290" width="0.28515625" style="181" customWidth="1"/>
    <col min="12291" max="12291" width="2" style="181" customWidth="1"/>
    <col min="12292" max="12292" width="32.5703125" style="181" customWidth="1"/>
    <col min="12293" max="12293" width="12.85546875" style="181" customWidth="1"/>
    <col min="12294" max="12296" width="12" style="181" customWidth="1"/>
    <col min="12297" max="12297" width="13.28515625" style="181" customWidth="1"/>
    <col min="12298" max="12299" width="12" style="181" customWidth="1"/>
    <col min="12300" max="12300" width="13" style="181" customWidth="1"/>
    <col min="12301" max="12301" width="13.140625" style="181" customWidth="1"/>
    <col min="12302" max="12302" width="8.7109375" style="181" customWidth="1"/>
    <col min="12303" max="12544" width="9.140625" style="181"/>
    <col min="12545" max="12545" width="5.42578125" style="181" customWidth="1"/>
    <col min="12546" max="12546" width="0.28515625" style="181" customWidth="1"/>
    <col min="12547" max="12547" width="2" style="181" customWidth="1"/>
    <col min="12548" max="12548" width="32.5703125" style="181" customWidth="1"/>
    <col min="12549" max="12549" width="12.85546875" style="181" customWidth="1"/>
    <col min="12550" max="12552" width="12" style="181" customWidth="1"/>
    <col min="12553" max="12553" width="13.28515625" style="181" customWidth="1"/>
    <col min="12554" max="12555" width="12" style="181" customWidth="1"/>
    <col min="12556" max="12556" width="13" style="181" customWidth="1"/>
    <col min="12557" max="12557" width="13.140625" style="181" customWidth="1"/>
    <col min="12558" max="12558" width="8.7109375" style="181" customWidth="1"/>
    <col min="12559" max="12800" width="9.140625" style="181"/>
    <col min="12801" max="12801" width="5.42578125" style="181" customWidth="1"/>
    <col min="12802" max="12802" width="0.28515625" style="181" customWidth="1"/>
    <col min="12803" max="12803" width="2" style="181" customWidth="1"/>
    <col min="12804" max="12804" width="32.5703125" style="181" customWidth="1"/>
    <col min="12805" max="12805" width="12.85546875" style="181" customWidth="1"/>
    <col min="12806" max="12808" width="12" style="181" customWidth="1"/>
    <col min="12809" max="12809" width="13.28515625" style="181" customWidth="1"/>
    <col min="12810" max="12811" width="12" style="181" customWidth="1"/>
    <col min="12812" max="12812" width="13" style="181" customWidth="1"/>
    <col min="12813" max="12813" width="13.140625" style="181" customWidth="1"/>
    <col min="12814" max="12814" width="8.7109375" style="181" customWidth="1"/>
    <col min="12815" max="13056" width="9.140625" style="181"/>
    <col min="13057" max="13057" width="5.42578125" style="181" customWidth="1"/>
    <col min="13058" max="13058" width="0.28515625" style="181" customWidth="1"/>
    <col min="13059" max="13059" width="2" style="181" customWidth="1"/>
    <col min="13060" max="13060" width="32.5703125" style="181" customWidth="1"/>
    <col min="13061" max="13061" width="12.85546875" style="181" customWidth="1"/>
    <col min="13062" max="13064" width="12" style="181" customWidth="1"/>
    <col min="13065" max="13065" width="13.28515625" style="181" customWidth="1"/>
    <col min="13066" max="13067" width="12" style="181" customWidth="1"/>
    <col min="13068" max="13068" width="13" style="181" customWidth="1"/>
    <col min="13069" max="13069" width="13.140625" style="181" customWidth="1"/>
    <col min="13070" max="13070" width="8.7109375" style="181" customWidth="1"/>
    <col min="13071" max="13312" width="9.140625" style="181"/>
    <col min="13313" max="13313" width="5.42578125" style="181" customWidth="1"/>
    <col min="13314" max="13314" width="0.28515625" style="181" customWidth="1"/>
    <col min="13315" max="13315" width="2" style="181" customWidth="1"/>
    <col min="13316" max="13316" width="32.5703125" style="181" customWidth="1"/>
    <col min="13317" max="13317" width="12.85546875" style="181" customWidth="1"/>
    <col min="13318" max="13320" width="12" style="181" customWidth="1"/>
    <col min="13321" max="13321" width="13.28515625" style="181" customWidth="1"/>
    <col min="13322" max="13323" width="12" style="181" customWidth="1"/>
    <col min="13324" max="13324" width="13" style="181" customWidth="1"/>
    <col min="13325" max="13325" width="13.140625" style="181" customWidth="1"/>
    <col min="13326" max="13326" width="8.7109375" style="181" customWidth="1"/>
    <col min="13327" max="13568" width="9.140625" style="181"/>
    <col min="13569" max="13569" width="5.42578125" style="181" customWidth="1"/>
    <col min="13570" max="13570" width="0.28515625" style="181" customWidth="1"/>
    <col min="13571" max="13571" width="2" style="181" customWidth="1"/>
    <col min="13572" max="13572" width="32.5703125" style="181" customWidth="1"/>
    <col min="13573" max="13573" width="12.85546875" style="181" customWidth="1"/>
    <col min="13574" max="13576" width="12" style="181" customWidth="1"/>
    <col min="13577" max="13577" width="13.28515625" style="181" customWidth="1"/>
    <col min="13578" max="13579" width="12" style="181" customWidth="1"/>
    <col min="13580" max="13580" width="13" style="181" customWidth="1"/>
    <col min="13581" max="13581" width="13.140625" style="181" customWidth="1"/>
    <col min="13582" max="13582" width="8.7109375" style="181" customWidth="1"/>
    <col min="13583" max="13824" width="9.140625" style="181"/>
    <col min="13825" max="13825" width="5.42578125" style="181" customWidth="1"/>
    <col min="13826" max="13826" width="0.28515625" style="181" customWidth="1"/>
    <col min="13827" max="13827" width="2" style="181" customWidth="1"/>
    <col min="13828" max="13828" width="32.5703125" style="181" customWidth="1"/>
    <col min="13829" max="13829" width="12.85546875" style="181" customWidth="1"/>
    <col min="13830" max="13832" width="12" style="181" customWidth="1"/>
    <col min="13833" max="13833" width="13.28515625" style="181" customWidth="1"/>
    <col min="13834" max="13835" width="12" style="181" customWidth="1"/>
    <col min="13836" max="13836" width="13" style="181" customWidth="1"/>
    <col min="13837" max="13837" width="13.140625" style="181" customWidth="1"/>
    <col min="13838" max="13838" width="8.7109375" style="181" customWidth="1"/>
    <col min="13839" max="14080" width="9.140625" style="181"/>
    <col min="14081" max="14081" width="5.42578125" style="181" customWidth="1"/>
    <col min="14082" max="14082" width="0.28515625" style="181" customWidth="1"/>
    <col min="14083" max="14083" width="2" style="181" customWidth="1"/>
    <col min="14084" max="14084" width="32.5703125" style="181" customWidth="1"/>
    <col min="14085" max="14085" width="12.85546875" style="181" customWidth="1"/>
    <col min="14086" max="14088" width="12" style="181" customWidth="1"/>
    <col min="14089" max="14089" width="13.28515625" style="181" customWidth="1"/>
    <col min="14090" max="14091" width="12" style="181" customWidth="1"/>
    <col min="14092" max="14092" width="13" style="181" customWidth="1"/>
    <col min="14093" max="14093" width="13.140625" style="181" customWidth="1"/>
    <col min="14094" max="14094" width="8.7109375" style="181" customWidth="1"/>
    <col min="14095" max="14336" width="9.140625" style="181"/>
    <col min="14337" max="14337" width="5.42578125" style="181" customWidth="1"/>
    <col min="14338" max="14338" width="0.28515625" style="181" customWidth="1"/>
    <col min="14339" max="14339" width="2" style="181" customWidth="1"/>
    <col min="14340" max="14340" width="32.5703125" style="181" customWidth="1"/>
    <col min="14341" max="14341" width="12.85546875" style="181" customWidth="1"/>
    <col min="14342" max="14344" width="12" style="181" customWidth="1"/>
    <col min="14345" max="14345" width="13.28515625" style="181" customWidth="1"/>
    <col min="14346" max="14347" width="12" style="181" customWidth="1"/>
    <col min="14348" max="14348" width="13" style="181" customWidth="1"/>
    <col min="14349" max="14349" width="13.140625" style="181" customWidth="1"/>
    <col min="14350" max="14350" width="8.7109375" style="181" customWidth="1"/>
    <col min="14351" max="14592" width="9.140625" style="181"/>
    <col min="14593" max="14593" width="5.42578125" style="181" customWidth="1"/>
    <col min="14594" max="14594" width="0.28515625" style="181" customWidth="1"/>
    <col min="14595" max="14595" width="2" style="181" customWidth="1"/>
    <col min="14596" max="14596" width="32.5703125" style="181" customWidth="1"/>
    <col min="14597" max="14597" width="12.85546875" style="181" customWidth="1"/>
    <col min="14598" max="14600" width="12" style="181" customWidth="1"/>
    <col min="14601" max="14601" width="13.28515625" style="181" customWidth="1"/>
    <col min="14602" max="14603" width="12" style="181" customWidth="1"/>
    <col min="14604" max="14604" width="13" style="181" customWidth="1"/>
    <col min="14605" max="14605" width="13.140625" style="181" customWidth="1"/>
    <col min="14606" max="14606" width="8.7109375" style="181" customWidth="1"/>
    <col min="14607" max="14848" width="9.140625" style="181"/>
    <col min="14849" max="14849" width="5.42578125" style="181" customWidth="1"/>
    <col min="14850" max="14850" width="0.28515625" style="181" customWidth="1"/>
    <col min="14851" max="14851" width="2" style="181" customWidth="1"/>
    <col min="14852" max="14852" width="32.5703125" style="181" customWidth="1"/>
    <col min="14853" max="14853" width="12.85546875" style="181" customWidth="1"/>
    <col min="14854" max="14856" width="12" style="181" customWidth="1"/>
    <col min="14857" max="14857" width="13.28515625" style="181" customWidth="1"/>
    <col min="14858" max="14859" width="12" style="181" customWidth="1"/>
    <col min="14860" max="14860" width="13" style="181" customWidth="1"/>
    <col min="14861" max="14861" width="13.140625" style="181" customWidth="1"/>
    <col min="14862" max="14862" width="8.7109375" style="181" customWidth="1"/>
    <col min="14863" max="15104" width="9.140625" style="181"/>
    <col min="15105" max="15105" width="5.42578125" style="181" customWidth="1"/>
    <col min="15106" max="15106" width="0.28515625" style="181" customWidth="1"/>
    <col min="15107" max="15107" width="2" style="181" customWidth="1"/>
    <col min="15108" max="15108" width="32.5703125" style="181" customWidth="1"/>
    <col min="15109" max="15109" width="12.85546875" style="181" customWidth="1"/>
    <col min="15110" max="15112" width="12" style="181" customWidth="1"/>
    <col min="15113" max="15113" width="13.28515625" style="181" customWidth="1"/>
    <col min="15114" max="15115" width="12" style="181" customWidth="1"/>
    <col min="15116" max="15116" width="13" style="181" customWidth="1"/>
    <col min="15117" max="15117" width="13.140625" style="181" customWidth="1"/>
    <col min="15118" max="15118" width="8.7109375" style="181" customWidth="1"/>
    <col min="15119" max="15360" width="9.140625" style="181"/>
    <col min="15361" max="15361" width="5.42578125" style="181" customWidth="1"/>
    <col min="15362" max="15362" width="0.28515625" style="181" customWidth="1"/>
    <col min="15363" max="15363" width="2" style="181" customWidth="1"/>
    <col min="15364" max="15364" width="32.5703125" style="181" customWidth="1"/>
    <col min="15365" max="15365" width="12.85546875" style="181" customWidth="1"/>
    <col min="15366" max="15368" width="12" style="181" customWidth="1"/>
    <col min="15369" max="15369" width="13.28515625" style="181" customWidth="1"/>
    <col min="15370" max="15371" width="12" style="181" customWidth="1"/>
    <col min="15372" max="15372" width="13" style="181" customWidth="1"/>
    <col min="15373" max="15373" width="13.140625" style="181" customWidth="1"/>
    <col min="15374" max="15374" width="8.7109375" style="181" customWidth="1"/>
    <col min="15375" max="15616" width="9.140625" style="181"/>
    <col min="15617" max="15617" width="5.42578125" style="181" customWidth="1"/>
    <col min="15618" max="15618" width="0.28515625" style="181" customWidth="1"/>
    <col min="15619" max="15619" width="2" style="181" customWidth="1"/>
    <col min="15620" max="15620" width="32.5703125" style="181" customWidth="1"/>
    <col min="15621" max="15621" width="12.85546875" style="181" customWidth="1"/>
    <col min="15622" max="15624" width="12" style="181" customWidth="1"/>
    <col min="15625" max="15625" width="13.28515625" style="181" customWidth="1"/>
    <col min="15626" max="15627" width="12" style="181" customWidth="1"/>
    <col min="15628" max="15628" width="13" style="181" customWidth="1"/>
    <col min="15629" max="15629" width="13.140625" style="181" customWidth="1"/>
    <col min="15630" max="15630" width="8.7109375" style="181" customWidth="1"/>
    <col min="15631" max="15872" width="9.140625" style="181"/>
    <col min="15873" max="15873" width="5.42578125" style="181" customWidth="1"/>
    <col min="15874" max="15874" width="0.28515625" style="181" customWidth="1"/>
    <col min="15875" max="15875" width="2" style="181" customWidth="1"/>
    <col min="15876" max="15876" width="32.5703125" style="181" customWidth="1"/>
    <col min="15877" max="15877" width="12.85546875" style="181" customWidth="1"/>
    <col min="15878" max="15880" width="12" style="181" customWidth="1"/>
    <col min="15881" max="15881" width="13.28515625" style="181" customWidth="1"/>
    <col min="15882" max="15883" width="12" style="181" customWidth="1"/>
    <col min="15884" max="15884" width="13" style="181" customWidth="1"/>
    <col min="15885" max="15885" width="13.140625" style="181" customWidth="1"/>
    <col min="15886" max="15886" width="8.7109375" style="181" customWidth="1"/>
    <col min="15887" max="16128" width="9.140625" style="181"/>
    <col min="16129" max="16129" width="5.42578125" style="181" customWidth="1"/>
    <col min="16130" max="16130" width="0.28515625" style="181" customWidth="1"/>
    <col min="16131" max="16131" width="2" style="181" customWidth="1"/>
    <col min="16132" max="16132" width="32.5703125" style="181" customWidth="1"/>
    <col min="16133" max="16133" width="12.85546875" style="181" customWidth="1"/>
    <col min="16134" max="16136" width="12" style="181" customWidth="1"/>
    <col min="16137" max="16137" width="13.28515625" style="181" customWidth="1"/>
    <col min="16138" max="16139" width="12" style="181" customWidth="1"/>
    <col min="16140" max="16140" width="13" style="181" customWidth="1"/>
    <col min="16141" max="16141" width="13.140625" style="181" customWidth="1"/>
    <col min="16142" max="16142" width="8.7109375" style="181" customWidth="1"/>
    <col min="16143" max="16384" width="9.140625" style="181"/>
  </cols>
  <sheetData>
    <row r="1" spans="1:14">
      <c r="J1" s="257"/>
    </row>
    <row r="2" spans="1:14">
      <c r="J2" s="168" t="s">
        <v>478</v>
      </c>
    </row>
    <row r="3" spans="1:14">
      <c r="J3" s="4" t="s">
        <v>227</v>
      </c>
    </row>
    <row r="5" spans="1:14" ht="30" customHeight="1">
      <c r="A5" s="617" t="s">
        <v>479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</row>
    <row r="6" spans="1:14">
      <c r="D6" s="618"/>
      <c r="E6" s="618"/>
      <c r="F6" s="618"/>
      <c r="G6" s="618"/>
      <c r="H6" s="618"/>
      <c r="I6" s="618"/>
      <c r="J6" s="618"/>
      <c r="K6" s="618"/>
      <c r="L6" s="618"/>
      <c r="M6" s="618"/>
    </row>
    <row r="7" spans="1:14" ht="12.75" customHeight="1">
      <c r="A7" s="559" t="s">
        <v>480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</row>
    <row r="9" spans="1:14" ht="27" customHeight="1">
      <c r="A9" s="554" t="s">
        <v>11</v>
      </c>
      <c r="B9" s="620" t="s">
        <v>12</v>
      </c>
      <c r="C9" s="621"/>
      <c r="D9" s="622"/>
      <c r="E9" s="554" t="s">
        <v>21</v>
      </c>
      <c r="F9" s="554" t="s">
        <v>23</v>
      </c>
      <c r="G9" s="554" t="s">
        <v>25</v>
      </c>
      <c r="H9" s="554"/>
      <c r="I9" s="554"/>
      <c r="J9" s="554" t="s">
        <v>481</v>
      </c>
      <c r="K9" s="554"/>
      <c r="L9" s="626" t="s">
        <v>29</v>
      </c>
      <c r="M9" s="554" t="s">
        <v>235</v>
      </c>
    </row>
    <row r="10" spans="1:14" ht="101.25" customHeight="1">
      <c r="A10" s="619"/>
      <c r="B10" s="623"/>
      <c r="C10" s="624"/>
      <c r="D10" s="625"/>
      <c r="E10" s="554"/>
      <c r="F10" s="554"/>
      <c r="G10" s="12" t="s">
        <v>482</v>
      </c>
      <c r="H10" s="12" t="s">
        <v>483</v>
      </c>
      <c r="I10" s="12" t="s">
        <v>484</v>
      </c>
      <c r="J10" s="12" t="s">
        <v>485</v>
      </c>
      <c r="K10" s="12" t="s">
        <v>486</v>
      </c>
      <c r="L10" s="627"/>
      <c r="M10" s="554"/>
    </row>
    <row r="11" spans="1:14">
      <c r="A11" s="258">
        <v>1</v>
      </c>
      <c r="B11" s="259"/>
      <c r="C11" s="260"/>
      <c r="D11" s="261">
        <v>2</v>
      </c>
      <c r="E11" s="262">
        <v>3</v>
      </c>
      <c r="F11" s="262">
        <v>4</v>
      </c>
      <c r="G11" s="262">
        <v>5</v>
      </c>
      <c r="H11" s="262">
        <v>6</v>
      </c>
      <c r="I11" s="262">
        <v>7</v>
      </c>
      <c r="J11" s="262">
        <v>8</v>
      </c>
      <c r="K11" s="262">
        <v>9</v>
      </c>
      <c r="L11" s="262">
        <v>10</v>
      </c>
      <c r="M11" s="18">
        <v>11</v>
      </c>
    </row>
    <row r="12" spans="1:14" ht="24.95" customHeight="1">
      <c r="A12" s="263" t="s">
        <v>238</v>
      </c>
      <c r="B12" s="606" t="s">
        <v>429</v>
      </c>
      <c r="C12" s="607"/>
      <c r="D12" s="608"/>
      <c r="E12" s="252"/>
      <c r="F12" s="252">
        <v>1617.37</v>
      </c>
      <c r="G12" s="252"/>
      <c r="H12" s="252"/>
      <c r="I12" s="252"/>
      <c r="J12" s="252"/>
      <c r="K12" s="252"/>
      <c r="L12" s="252"/>
      <c r="M12" s="164">
        <f>SUM(F12:L12)</f>
        <v>1617.37</v>
      </c>
    </row>
    <row r="13" spans="1:14" ht="16.5" customHeight="1">
      <c r="A13" s="264" t="s">
        <v>240</v>
      </c>
      <c r="B13" s="265"/>
      <c r="C13" s="266" t="s">
        <v>487</v>
      </c>
      <c r="D13" s="267"/>
      <c r="E13" s="164">
        <f>SUM(E14:E15)</f>
        <v>0</v>
      </c>
      <c r="F13" s="164">
        <f t="shared" ref="F13:L13" si="0">SUM(F14:F15)</f>
        <v>0</v>
      </c>
      <c r="G13" s="164">
        <f t="shared" si="0"/>
        <v>0</v>
      </c>
      <c r="H13" s="164">
        <f t="shared" si="0"/>
        <v>0</v>
      </c>
      <c r="I13" s="164">
        <f t="shared" si="0"/>
        <v>0</v>
      </c>
      <c r="J13" s="164">
        <f t="shared" si="0"/>
        <v>0</v>
      </c>
      <c r="K13" s="164">
        <f t="shared" si="0"/>
        <v>0</v>
      </c>
      <c r="L13" s="164">
        <f t="shared" si="0"/>
        <v>0</v>
      </c>
      <c r="M13" s="164">
        <f>SUM(F13:L13)</f>
        <v>0</v>
      </c>
    </row>
    <row r="14" spans="1:14" ht="24.75" customHeight="1">
      <c r="A14" s="268" t="s">
        <v>362</v>
      </c>
      <c r="B14" s="269"/>
      <c r="C14" s="260"/>
      <c r="D14" s="270" t="s">
        <v>432</v>
      </c>
      <c r="E14" s="252"/>
      <c r="F14" s="252"/>
      <c r="G14" s="252"/>
      <c r="H14" s="252"/>
      <c r="I14" s="252"/>
      <c r="J14" s="252"/>
      <c r="K14" s="252"/>
      <c r="L14" s="252"/>
      <c r="M14" s="164">
        <f>SUM(F14:L14)</f>
        <v>0</v>
      </c>
    </row>
    <row r="15" spans="1:14" ht="24" customHeight="1">
      <c r="A15" s="271" t="s">
        <v>364</v>
      </c>
      <c r="B15" s="260"/>
      <c r="C15" s="260"/>
      <c r="D15" s="270" t="s">
        <v>433</v>
      </c>
      <c r="E15" s="242"/>
      <c r="F15" s="242"/>
      <c r="G15" s="242"/>
      <c r="H15" s="242"/>
      <c r="I15" s="242"/>
      <c r="J15" s="242"/>
      <c r="K15" s="242"/>
      <c r="L15" s="242"/>
      <c r="M15" s="164">
        <f t="shared" ref="M15:M42" si="1">SUM(F15:L15)</f>
        <v>0</v>
      </c>
    </row>
    <row r="16" spans="1:14" ht="26.25" customHeight="1">
      <c r="A16" s="272" t="s">
        <v>243</v>
      </c>
      <c r="B16" s="273"/>
      <c r="C16" s="609" t="s">
        <v>488</v>
      </c>
      <c r="D16" s="610"/>
      <c r="E16" s="164">
        <f>SUM(E17:E19)</f>
        <v>0</v>
      </c>
      <c r="F16" s="164">
        <f t="shared" ref="F16:L16" si="2">SUM(F17:F19)</f>
        <v>0</v>
      </c>
      <c r="G16" s="164">
        <f t="shared" si="2"/>
        <v>0</v>
      </c>
      <c r="H16" s="164">
        <f t="shared" si="2"/>
        <v>0</v>
      </c>
      <c r="I16" s="164">
        <f t="shared" si="2"/>
        <v>0</v>
      </c>
      <c r="J16" s="164">
        <f t="shared" si="2"/>
        <v>0</v>
      </c>
      <c r="K16" s="164">
        <f t="shared" si="2"/>
        <v>0</v>
      </c>
      <c r="L16" s="164">
        <f t="shared" si="2"/>
        <v>0</v>
      </c>
      <c r="M16" s="164">
        <f t="shared" si="1"/>
        <v>0</v>
      </c>
      <c r="N16" s="274"/>
    </row>
    <row r="17" spans="1:14" ht="17.25" customHeight="1">
      <c r="A17" s="268" t="s">
        <v>367</v>
      </c>
      <c r="B17" s="275"/>
      <c r="C17" s="260"/>
      <c r="D17" s="270" t="s">
        <v>435</v>
      </c>
      <c r="E17" s="242"/>
      <c r="F17" s="242"/>
      <c r="G17" s="242"/>
      <c r="H17" s="242"/>
      <c r="I17" s="242"/>
      <c r="J17" s="242"/>
      <c r="K17" s="242"/>
      <c r="L17" s="242"/>
      <c r="M17" s="164">
        <f t="shared" si="1"/>
        <v>0</v>
      </c>
    </row>
    <row r="18" spans="1:14" ht="18.75" customHeight="1">
      <c r="A18" s="268" t="s">
        <v>369</v>
      </c>
      <c r="B18" s="275"/>
      <c r="C18" s="260"/>
      <c r="D18" s="270" t="s">
        <v>436</v>
      </c>
      <c r="E18" s="242"/>
      <c r="F18" s="242"/>
      <c r="G18" s="242"/>
      <c r="H18" s="242"/>
      <c r="I18" s="242"/>
      <c r="J18" s="242"/>
      <c r="K18" s="242"/>
      <c r="L18" s="242"/>
      <c r="M18" s="164">
        <f t="shared" si="1"/>
        <v>0</v>
      </c>
    </row>
    <row r="19" spans="1:14" ht="19.5" customHeight="1">
      <c r="A19" s="268" t="s">
        <v>371</v>
      </c>
      <c r="B19" s="275"/>
      <c r="C19" s="260"/>
      <c r="D19" s="270" t="s">
        <v>437</v>
      </c>
      <c r="E19" s="242"/>
      <c r="F19" s="242"/>
      <c r="G19" s="242"/>
      <c r="H19" s="242"/>
      <c r="I19" s="242"/>
      <c r="J19" s="242"/>
      <c r="K19" s="242"/>
      <c r="L19" s="242"/>
      <c r="M19" s="164">
        <f t="shared" si="1"/>
        <v>0</v>
      </c>
    </row>
    <row r="20" spans="1:14">
      <c r="A20" s="264" t="s">
        <v>245</v>
      </c>
      <c r="B20" s="276"/>
      <c r="C20" s="277" t="s">
        <v>375</v>
      </c>
      <c r="D20" s="278"/>
      <c r="E20" s="242"/>
      <c r="F20" s="242"/>
      <c r="G20" s="242"/>
      <c r="H20" s="242"/>
      <c r="I20" s="242"/>
      <c r="J20" s="242"/>
      <c r="K20" s="279"/>
      <c r="L20" s="279"/>
      <c r="M20" s="164">
        <f t="shared" si="1"/>
        <v>0</v>
      </c>
    </row>
    <row r="21" spans="1:14" ht="24.75" customHeight="1">
      <c r="A21" s="263" t="s">
        <v>247</v>
      </c>
      <c r="B21" s="611" t="s">
        <v>438</v>
      </c>
      <c r="C21" s="612"/>
      <c r="D21" s="613"/>
      <c r="E21" s="164">
        <f>SUM(E12,E13)-SUM(E16)</f>
        <v>0</v>
      </c>
      <c r="F21" s="164">
        <f t="shared" ref="F21:L21" si="3">SUM(F12,F13)-SUM(F16)</f>
        <v>1617.37</v>
      </c>
      <c r="G21" s="164">
        <f t="shared" si="3"/>
        <v>0</v>
      </c>
      <c r="H21" s="164">
        <f t="shared" si="3"/>
        <v>0</v>
      </c>
      <c r="I21" s="164">
        <f t="shared" si="3"/>
        <v>0</v>
      </c>
      <c r="J21" s="164">
        <f t="shared" si="3"/>
        <v>0</v>
      </c>
      <c r="K21" s="164">
        <f t="shared" si="3"/>
        <v>0</v>
      </c>
      <c r="L21" s="164">
        <f t="shared" si="3"/>
        <v>0</v>
      </c>
      <c r="M21" s="164">
        <f t="shared" si="1"/>
        <v>1617.37</v>
      </c>
    </row>
    <row r="22" spans="1:14" ht="24.95" customHeight="1">
      <c r="A22" s="263" t="s">
        <v>249</v>
      </c>
      <c r="B22" s="606" t="s">
        <v>489</v>
      </c>
      <c r="C22" s="607"/>
      <c r="D22" s="608"/>
      <c r="E22" s="164" t="s">
        <v>440</v>
      </c>
      <c r="F22" s="252">
        <v>1617.37</v>
      </c>
      <c r="G22" s="252"/>
      <c r="H22" s="164" t="s">
        <v>440</v>
      </c>
      <c r="I22" s="252"/>
      <c r="J22" s="164" t="s">
        <v>440</v>
      </c>
      <c r="K22" s="164" t="s">
        <v>440</v>
      </c>
      <c r="L22" s="252"/>
      <c r="M22" s="164">
        <f t="shared" si="1"/>
        <v>1617.37</v>
      </c>
      <c r="N22" s="274"/>
    </row>
    <row r="23" spans="1:14" ht="25.5" customHeight="1">
      <c r="A23" s="264" t="s">
        <v>251</v>
      </c>
      <c r="B23" s="280"/>
      <c r="C23" s="614" t="s">
        <v>490</v>
      </c>
      <c r="D23" s="615"/>
      <c r="E23" s="164" t="s">
        <v>440</v>
      </c>
      <c r="F23" s="242"/>
      <c r="G23" s="242"/>
      <c r="H23" s="164" t="s">
        <v>440</v>
      </c>
      <c r="I23" s="164"/>
      <c r="J23" s="164" t="s">
        <v>440</v>
      </c>
      <c r="K23" s="164" t="s">
        <v>440</v>
      </c>
      <c r="L23" s="164"/>
      <c r="M23" s="164">
        <f t="shared" si="1"/>
        <v>0</v>
      </c>
    </row>
    <row r="24" spans="1:14" ht="26.25" customHeight="1">
      <c r="A24" s="264" t="s">
        <v>253</v>
      </c>
      <c r="B24" s="265"/>
      <c r="C24" s="597" t="s">
        <v>491</v>
      </c>
      <c r="D24" s="616"/>
      <c r="E24" s="164" t="s">
        <v>440</v>
      </c>
      <c r="F24" s="252"/>
      <c r="G24" s="252"/>
      <c r="H24" s="164" t="s">
        <v>440</v>
      </c>
      <c r="I24" s="252"/>
      <c r="J24" s="164" t="s">
        <v>440</v>
      </c>
      <c r="K24" s="164" t="s">
        <v>440</v>
      </c>
      <c r="L24" s="252"/>
      <c r="M24" s="164">
        <f t="shared" si="1"/>
        <v>0</v>
      </c>
    </row>
    <row r="25" spans="1:14" ht="25.5" customHeight="1">
      <c r="A25" s="264" t="s">
        <v>255</v>
      </c>
      <c r="B25" s="265"/>
      <c r="C25" s="597" t="s">
        <v>492</v>
      </c>
      <c r="D25" s="598"/>
      <c r="E25" s="164" t="s">
        <v>440</v>
      </c>
      <c r="F25" s="164">
        <f>SUM(F26:F28)</f>
        <v>0</v>
      </c>
      <c r="G25" s="164">
        <f>SUM(G26:G28)</f>
        <v>0</v>
      </c>
      <c r="H25" s="164" t="s">
        <v>440</v>
      </c>
      <c r="I25" s="164">
        <f>SUM(I26:I28)</f>
        <v>0</v>
      </c>
      <c r="J25" s="164" t="s">
        <v>440</v>
      </c>
      <c r="K25" s="164" t="s">
        <v>440</v>
      </c>
      <c r="L25" s="164">
        <f>SUM(L26:L28)</f>
        <v>0</v>
      </c>
      <c r="M25" s="164">
        <f t="shared" si="1"/>
        <v>0</v>
      </c>
    </row>
    <row r="26" spans="1:14" ht="24.75" customHeight="1">
      <c r="A26" s="268" t="s">
        <v>444</v>
      </c>
      <c r="B26" s="269"/>
      <c r="C26" s="281"/>
      <c r="D26" s="282" t="s">
        <v>435</v>
      </c>
      <c r="E26" s="164" t="s">
        <v>440</v>
      </c>
      <c r="F26" s="242"/>
      <c r="G26" s="242"/>
      <c r="H26" s="164" t="s">
        <v>440</v>
      </c>
      <c r="I26" s="242"/>
      <c r="J26" s="164" t="s">
        <v>440</v>
      </c>
      <c r="K26" s="164" t="s">
        <v>440</v>
      </c>
      <c r="L26" s="164"/>
      <c r="M26" s="164">
        <f t="shared" si="1"/>
        <v>0</v>
      </c>
    </row>
    <row r="27" spans="1:14" ht="25.5" customHeight="1">
      <c r="A27" s="268" t="s">
        <v>445</v>
      </c>
      <c r="B27" s="269"/>
      <c r="C27" s="281"/>
      <c r="D27" s="282" t="s">
        <v>436</v>
      </c>
      <c r="E27" s="164" t="s">
        <v>440</v>
      </c>
      <c r="F27" s="242"/>
      <c r="G27" s="242"/>
      <c r="H27" s="164" t="s">
        <v>440</v>
      </c>
      <c r="I27" s="242"/>
      <c r="J27" s="164" t="s">
        <v>440</v>
      </c>
      <c r="K27" s="164" t="s">
        <v>440</v>
      </c>
      <c r="L27" s="242"/>
      <c r="M27" s="164">
        <f t="shared" si="1"/>
        <v>0</v>
      </c>
    </row>
    <row r="28" spans="1:14" ht="24.75" customHeight="1">
      <c r="A28" s="268" t="s">
        <v>446</v>
      </c>
      <c r="B28" s="269"/>
      <c r="C28" s="281"/>
      <c r="D28" s="282" t="s">
        <v>437</v>
      </c>
      <c r="E28" s="164" t="s">
        <v>440</v>
      </c>
      <c r="F28" s="242"/>
      <c r="G28" s="242"/>
      <c r="H28" s="164" t="s">
        <v>440</v>
      </c>
      <c r="I28" s="242"/>
      <c r="J28" s="164" t="s">
        <v>440</v>
      </c>
      <c r="K28" s="164" t="s">
        <v>440</v>
      </c>
      <c r="L28" s="242"/>
      <c r="M28" s="164">
        <f t="shared" si="1"/>
        <v>0</v>
      </c>
    </row>
    <row r="29" spans="1:14">
      <c r="A29" s="258" t="s">
        <v>257</v>
      </c>
      <c r="B29" s="275"/>
      <c r="C29" s="283" t="s">
        <v>375</v>
      </c>
      <c r="D29" s="270"/>
      <c r="E29" s="164" t="s">
        <v>440</v>
      </c>
      <c r="F29" s="279"/>
      <c r="G29" s="279"/>
      <c r="H29" s="164" t="s">
        <v>440</v>
      </c>
      <c r="I29" s="284"/>
      <c r="J29" s="164" t="s">
        <v>440</v>
      </c>
      <c r="K29" s="164" t="s">
        <v>440</v>
      </c>
      <c r="L29" s="164"/>
      <c r="M29" s="164">
        <f t="shared" si="1"/>
        <v>0</v>
      </c>
    </row>
    <row r="30" spans="1:14" ht="24.95" customHeight="1">
      <c r="A30" s="263" t="s">
        <v>258</v>
      </c>
      <c r="B30" s="599" t="s">
        <v>493</v>
      </c>
      <c r="C30" s="600"/>
      <c r="D30" s="601"/>
      <c r="E30" s="164" t="s">
        <v>440</v>
      </c>
      <c r="F30" s="164">
        <f>SUM(F22,F23,F24,F29)-SUM(F25)</f>
        <v>1617.37</v>
      </c>
      <c r="G30" s="164">
        <f>SUM(G22,G23,G24,G29)-SUM(G25)</f>
        <v>0</v>
      </c>
      <c r="H30" s="164" t="s">
        <v>440</v>
      </c>
      <c r="I30" s="164">
        <f>SUM(I22,I23,I24,I29)-SUM(I25)</f>
        <v>0</v>
      </c>
      <c r="J30" s="164" t="s">
        <v>440</v>
      </c>
      <c r="K30" s="164" t="s">
        <v>440</v>
      </c>
      <c r="L30" s="164">
        <f>SUM(L22,L23,L24,L29)-SUM(L25)</f>
        <v>0</v>
      </c>
      <c r="M30" s="164">
        <f t="shared" si="1"/>
        <v>1617.37</v>
      </c>
    </row>
    <row r="31" spans="1:14" ht="24.75" customHeight="1">
      <c r="A31" s="264" t="s">
        <v>259</v>
      </c>
      <c r="B31" s="606" t="s">
        <v>448</v>
      </c>
      <c r="C31" s="607"/>
      <c r="D31" s="608"/>
      <c r="E31" s="252"/>
      <c r="F31" s="252"/>
      <c r="G31" s="252"/>
      <c r="H31" s="252"/>
      <c r="I31" s="252"/>
      <c r="J31" s="252"/>
      <c r="K31" s="252"/>
      <c r="L31" s="252"/>
      <c r="M31" s="164">
        <f t="shared" si="1"/>
        <v>0</v>
      </c>
      <c r="N31" s="274"/>
    </row>
    <row r="32" spans="1:14" ht="24.95" customHeight="1">
      <c r="A32" s="264" t="s">
        <v>260</v>
      </c>
      <c r="B32" s="280"/>
      <c r="C32" s="614" t="s">
        <v>449</v>
      </c>
      <c r="D32" s="615"/>
      <c r="E32" s="242"/>
      <c r="F32" s="242"/>
      <c r="G32" s="242"/>
      <c r="H32" s="242"/>
      <c r="I32" s="242"/>
      <c r="J32" s="242"/>
      <c r="K32" s="242"/>
      <c r="L32" s="242"/>
      <c r="M32" s="164">
        <f t="shared" si="1"/>
        <v>0</v>
      </c>
    </row>
    <row r="33" spans="1:13" ht="23.25" customHeight="1">
      <c r="A33" s="264" t="s">
        <v>261</v>
      </c>
      <c r="B33" s="265"/>
      <c r="C33" s="535" t="s">
        <v>494</v>
      </c>
      <c r="D33" s="605"/>
      <c r="E33" s="252"/>
      <c r="F33" s="252"/>
      <c r="G33" s="252"/>
      <c r="H33" s="252"/>
      <c r="I33" s="252"/>
      <c r="J33" s="252"/>
      <c r="K33" s="252"/>
      <c r="L33" s="252"/>
      <c r="M33" s="164">
        <f t="shared" si="1"/>
        <v>0</v>
      </c>
    </row>
    <row r="34" spans="1:13" ht="25.5" customHeight="1">
      <c r="A34" s="264" t="s">
        <v>262</v>
      </c>
      <c r="B34" s="265"/>
      <c r="C34" s="597" t="s">
        <v>451</v>
      </c>
      <c r="D34" s="598"/>
      <c r="E34" s="242"/>
      <c r="F34" s="242"/>
      <c r="G34" s="242"/>
      <c r="H34" s="242"/>
      <c r="I34" s="242"/>
      <c r="J34" s="242"/>
      <c r="K34" s="242"/>
      <c r="L34" s="242"/>
      <c r="M34" s="164">
        <f t="shared" si="1"/>
        <v>0</v>
      </c>
    </row>
    <row r="35" spans="1:13" ht="24" customHeight="1">
      <c r="A35" s="263" t="s">
        <v>264</v>
      </c>
      <c r="B35" s="265"/>
      <c r="C35" s="597" t="s">
        <v>495</v>
      </c>
      <c r="D35" s="598"/>
      <c r="E35" s="164">
        <f>SUM(E36:E38)</f>
        <v>0</v>
      </c>
      <c r="F35" s="164">
        <f t="shared" ref="F35:L35" si="4">SUM(F36:F38)</f>
        <v>0</v>
      </c>
      <c r="G35" s="164">
        <f t="shared" si="4"/>
        <v>0</v>
      </c>
      <c r="H35" s="164">
        <f t="shared" si="4"/>
        <v>0</v>
      </c>
      <c r="I35" s="164">
        <f t="shared" si="4"/>
        <v>0</v>
      </c>
      <c r="J35" s="164">
        <f t="shared" si="4"/>
        <v>0</v>
      </c>
      <c r="K35" s="164">
        <f t="shared" si="4"/>
        <v>0</v>
      </c>
      <c r="L35" s="164">
        <f t="shared" si="4"/>
        <v>0</v>
      </c>
      <c r="M35" s="164">
        <f t="shared" si="1"/>
        <v>0</v>
      </c>
    </row>
    <row r="36" spans="1:13" ht="24.75" customHeight="1">
      <c r="A36" s="268" t="s">
        <v>453</v>
      </c>
      <c r="B36" s="269"/>
      <c r="C36" s="281"/>
      <c r="D36" s="282" t="s">
        <v>435</v>
      </c>
      <c r="E36" s="242"/>
      <c r="F36" s="242"/>
      <c r="G36" s="242"/>
      <c r="H36" s="242"/>
      <c r="I36" s="242"/>
      <c r="J36" s="242"/>
      <c r="K36" s="242"/>
      <c r="L36" s="242"/>
      <c r="M36" s="164">
        <f t="shared" si="1"/>
        <v>0</v>
      </c>
    </row>
    <row r="37" spans="1:13" ht="16.5" customHeight="1">
      <c r="A37" s="268" t="s">
        <v>454</v>
      </c>
      <c r="B37" s="269"/>
      <c r="C37" s="281"/>
      <c r="D37" s="282" t="s">
        <v>436</v>
      </c>
      <c r="E37" s="242"/>
      <c r="F37" s="242"/>
      <c r="G37" s="242"/>
      <c r="H37" s="242"/>
      <c r="I37" s="242"/>
      <c r="J37" s="242"/>
      <c r="K37" s="242"/>
      <c r="L37" s="242"/>
      <c r="M37" s="164">
        <f t="shared" si="1"/>
        <v>0</v>
      </c>
    </row>
    <row r="38" spans="1:13" ht="16.5" customHeight="1">
      <c r="A38" s="268" t="s">
        <v>455</v>
      </c>
      <c r="B38" s="269"/>
      <c r="C38" s="281"/>
      <c r="D38" s="282" t="s">
        <v>437</v>
      </c>
      <c r="E38" s="242"/>
      <c r="F38" s="242"/>
      <c r="G38" s="242"/>
      <c r="H38" s="242"/>
      <c r="I38" s="242"/>
      <c r="J38" s="242"/>
      <c r="K38" s="242"/>
      <c r="L38" s="242"/>
      <c r="M38" s="164">
        <f t="shared" si="1"/>
        <v>0</v>
      </c>
    </row>
    <row r="39" spans="1:13">
      <c r="A39" s="264" t="s">
        <v>265</v>
      </c>
      <c r="B39" s="265"/>
      <c r="C39" s="285" t="s">
        <v>375</v>
      </c>
      <c r="D39" s="286"/>
      <c r="E39" s="242"/>
      <c r="F39" s="242"/>
      <c r="G39" s="242"/>
      <c r="H39" s="242"/>
      <c r="I39" s="242"/>
      <c r="J39" s="242"/>
      <c r="K39" s="242"/>
      <c r="L39" s="242"/>
      <c r="M39" s="164">
        <f t="shared" si="1"/>
        <v>0</v>
      </c>
    </row>
    <row r="40" spans="1:13" ht="26.25" customHeight="1">
      <c r="A40" s="263" t="s">
        <v>456</v>
      </c>
      <c r="B40" s="599" t="s">
        <v>496</v>
      </c>
      <c r="C40" s="600"/>
      <c r="D40" s="601"/>
      <c r="E40" s="164">
        <f>SUM(E31:E33)-SUM(E34,E35)-SUM(E39)</f>
        <v>0</v>
      </c>
      <c r="F40" s="164">
        <f t="shared" ref="F40:L40" si="5">SUM(F31:F33)-SUM(F34,F35)-SUM(F39)</f>
        <v>0</v>
      </c>
      <c r="G40" s="164">
        <f t="shared" si="5"/>
        <v>0</v>
      </c>
      <c r="H40" s="164">
        <f t="shared" si="5"/>
        <v>0</v>
      </c>
      <c r="I40" s="164">
        <f t="shared" si="5"/>
        <v>0</v>
      </c>
      <c r="J40" s="164">
        <f t="shared" si="5"/>
        <v>0</v>
      </c>
      <c r="K40" s="164">
        <f t="shared" si="5"/>
        <v>0</v>
      </c>
      <c r="L40" s="164">
        <f t="shared" si="5"/>
        <v>0</v>
      </c>
      <c r="M40" s="164">
        <f t="shared" si="1"/>
        <v>0</v>
      </c>
    </row>
    <row r="41" spans="1:13" ht="24.95" customHeight="1">
      <c r="A41" s="263" t="s">
        <v>458</v>
      </c>
      <c r="B41" s="602" t="s">
        <v>497</v>
      </c>
      <c r="C41" s="603"/>
      <c r="D41" s="604"/>
      <c r="E41" s="164">
        <f>SUM(E21)-SUM(E30)-SUM(E40)</f>
        <v>0</v>
      </c>
      <c r="F41" s="164">
        <f t="shared" ref="F41:L41" si="6">SUM(F21)-SUM(F30)-SUM(F40)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1"/>
        <v>0</v>
      </c>
    </row>
    <row r="42" spans="1:13" ht="24.95" customHeight="1">
      <c r="A42" s="263" t="s">
        <v>460</v>
      </c>
      <c r="B42" s="599" t="s">
        <v>498</v>
      </c>
      <c r="C42" s="600"/>
      <c r="D42" s="601"/>
      <c r="E42" s="164">
        <f>SUM(E12)-SUM(E22)-SUM(E31)</f>
        <v>0</v>
      </c>
      <c r="F42" s="164">
        <f t="shared" ref="F42:L42" si="7">SUM(F12)-SUM(F22)-SUM(F31)</f>
        <v>0</v>
      </c>
      <c r="G42" s="164">
        <f t="shared" si="7"/>
        <v>0</v>
      </c>
      <c r="H42" s="164">
        <f t="shared" si="7"/>
        <v>0</v>
      </c>
      <c r="I42" s="164">
        <f t="shared" si="7"/>
        <v>0</v>
      </c>
      <c r="J42" s="164">
        <f t="shared" si="7"/>
        <v>0</v>
      </c>
      <c r="K42" s="164">
        <f t="shared" si="7"/>
        <v>0</v>
      </c>
      <c r="L42" s="164">
        <f t="shared" si="7"/>
        <v>0</v>
      </c>
      <c r="M42" s="164">
        <f t="shared" si="1"/>
        <v>0</v>
      </c>
    </row>
    <row r="43" spans="1:13">
      <c r="A43" s="287" t="s">
        <v>499</v>
      </c>
      <c r="B43" s="287"/>
      <c r="C43" s="287"/>
      <c r="D43" s="287"/>
      <c r="E43" s="287"/>
      <c r="F43" s="287"/>
    </row>
    <row r="44" spans="1:13">
      <c r="A44" s="288" t="s">
        <v>500</v>
      </c>
    </row>
    <row r="46" spans="1:13" s="5" customFormat="1">
      <c r="A46" s="87"/>
      <c r="B46" s="87"/>
      <c r="C46" s="87"/>
      <c r="D46" s="87"/>
      <c r="E46" s="88"/>
      <c r="F46" s="9"/>
      <c r="G46" s="9"/>
    </row>
    <row r="47" spans="1:13" s="5" customFormat="1">
      <c r="A47" s="87"/>
      <c r="B47" s="87"/>
      <c r="C47" s="87"/>
      <c r="D47" s="87"/>
      <c r="E47" s="88"/>
      <c r="F47" s="9"/>
      <c r="G47" s="9"/>
    </row>
    <row r="48" spans="1:13" s="5" customFormat="1" ht="12.75" customHeight="1">
      <c r="E48" s="2"/>
      <c r="H48" s="89"/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ageMargins left="0.55118110236220474" right="0.55118110236220474" top="0.59055118110236227" bottom="0.59055118110236227" header="0.31496062992125984" footer="0.31496062992125984"/>
  <pageSetup paperSize="9" scale="85" fitToHeight="2" orientation="landscape" r:id="rId1"/>
  <headerFooter alignWithMargins="0"/>
  <rowBreaks count="1" manualBreakCount="1">
    <brk id="24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showGridLines="0" zoomScaleNormal="100" zoomScaleSheetLayoutView="100" workbookViewId="0">
      <selection activeCell="B26" sqref="B26:C26"/>
    </sheetView>
  </sheetViews>
  <sheetFormatPr defaultRowHeight="12.75"/>
  <cols>
    <col min="1" max="1" width="5.140625" style="289" customWidth="1"/>
    <col min="2" max="2" width="1.42578125" style="289" customWidth="1"/>
    <col min="3" max="3" width="35.42578125" style="289" customWidth="1"/>
    <col min="4" max="7" width="12.7109375" style="289" customWidth="1"/>
    <col min="8" max="256" width="9.140625" style="289"/>
    <col min="257" max="257" width="5.140625" style="289" customWidth="1"/>
    <col min="258" max="258" width="1.42578125" style="289" customWidth="1"/>
    <col min="259" max="259" width="35.42578125" style="289" customWidth="1"/>
    <col min="260" max="263" width="12.7109375" style="289" customWidth="1"/>
    <col min="264" max="512" width="9.140625" style="289"/>
    <col min="513" max="513" width="5.140625" style="289" customWidth="1"/>
    <col min="514" max="514" width="1.42578125" style="289" customWidth="1"/>
    <col min="515" max="515" width="35.42578125" style="289" customWidth="1"/>
    <col min="516" max="519" width="12.7109375" style="289" customWidth="1"/>
    <col min="520" max="768" width="9.140625" style="289"/>
    <col min="769" max="769" width="5.140625" style="289" customWidth="1"/>
    <col min="770" max="770" width="1.42578125" style="289" customWidth="1"/>
    <col min="771" max="771" width="35.42578125" style="289" customWidth="1"/>
    <col min="772" max="775" width="12.7109375" style="289" customWidth="1"/>
    <col min="776" max="1024" width="9.140625" style="289"/>
    <col min="1025" max="1025" width="5.140625" style="289" customWidth="1"/>
    <col min="1026" max="1026" width="1.42578125" style="289" customWidth="1"/>
    <col min="1027" max="1027" width="35.42578125" style="289" customWidth="1"/>
    <col min="1028" max="1031" width="12.7109375" style="289" customWidth="1"/>
    <col min="1032" max="1280" width="9.140625" style="289"/>
    <col min="1281" max="1281" width="5.140625" style="289" customWidth="1"/>
    <col min="1282" max="1282" width="1.42578125" style="289" customWidth="1"/>
    <col min="1283" max="1283" width="35.42578125" style="289" customWidth="1"/>
    <col min="1284" max="1287" width="12.7109375" style="289" customWidth="1"/>
    <col min="1288" max="1536" width="9.140625" style="289"/>
    <col min="1537" max="1537" width="5.140625" style="289" customWidth="1"/>
    <col min="1538" max="1538" width="1.42578125" style="289" customWidth="1"/>
    <col min="1539" max="1539" width="35.42578125" style="289" customWidth="1"/>
    <col min="1540" max="1543" width="12.7109375" style="289" customWidth="1"/>
    <col min="1544" max="1792" width="9.140625" style="289"/>
    <col min="1793" max="1793" width="5.140625" style="289" customWidth="1"/>
    <col min="1794" max="1794" width="1.42578125" style="289" customWidth="1"/>
    <col min="1795" max="1795" width="35.42578125" style="289" customWidth="1"/>
    <col min="1796" max="1799" width="12.7109375" style="289" customWidth="1"/>
    <col min="1800" max="2048" width="9.140625" style="289"/>
    <col min="2049" max="2049" width="5.140625" style="289" customWidth="1"/>
    <col min="2050" max="2050" width="1.42578125" style="289" customWidth="1"/>
    <col min="2051" max="2051" width="35.42578125" style="289" customWidth="1"/>
    <col min="2052" max="2055" width="12.7109375" style="289" customWidth="1"/>
    <col min="2056" max="2304" width="9.140625" style="289"/>
    <col min="2305" max="2305" width="5.140625" style="289" customWidth="1"/>
    <col min="2306" max="2306" width="1.42578125" style="289" customWidth="1"/>
    <col min="2307" max="2307" width="35.42578125" style="289" customWidth="1"/>
    <col min="2308" max="2311" width="12.7109375" style="289" customWidth="1"/>
    <col min="2312" max="2560" width="9.140625" style="289"/>
    <col min="2561" max="2561" width="5.140625" style="289" customWidth="1"/>
    <col min="2562" max="2562" width="1.42578125" style="289" customWidth="1"/>
    <col min="2563" max="2563" width="35.42578125" style="289" customWidth="1"/>
    <col min="2564" max="2567" width="12.7109375" style="289" customWidth="1"/>
    <col min="2568" max="2816" width="9.140625" style="289"/>
    <col min="2817" max="2817" width="5.140625" style="289" customWidth="1"/>
    <col min="2818" max="2818" width="1.42578125" style="289" customWidth="1"/>
    <col min="2819" max="2819" width="35.42578125" style="289" customWidth="1"/>
    <col min="2820" max="2823" width="12.7109375" style="289" customWidth="1"/>
    <col min="2824" max="3072" width="9.140625" style="289"/>
    <col min="3073" max="3073" width="5.140625" style="289" customWidth="1"/>
    <col min="3074" max="3074" width="1.42578125" style="289" customWidth="1"/>
    <col min="3075" max="3075" width="35.42578125" style="289" customWidth="1"/>
    <col min="3076" max="3079" width="12.7109375" style="289" customWidth="1"/>
    <col min="3080" max="3328" width="9.140625" style="289"/>
    <col min="3329" max="3329" width="5.140625" style="289" customWidth="1"/>
    <col min="3330" max="3330" width="1.42578125" style="289" customWidth="1"/>
    <col min="3331" max="3331" width="35.42578125" style="289" customWidth="1"/>
    <col min="3332" max="3335" width="12.7109375" style="289" customWidth="1"/>
    <col min="3336" max="3584" width="9.140625" style="289"/>
    <col min="3585" max="3585" width="5.140625" style="289" customWidth="1"/>
    <col min="3586" max="3586" width="1.42578125" style="289" customWidth="1"/>
    <col min="3587" max="3587" width="35.42578125" style="289" customWidth="1"/>
    <col min="3588" max="3591" width="12.7109375" style="289" customWidth="1"/>
    <col min="3592" max="3840" width="9.140625" style="289"/>
    <col min="3841" max="3841" width="5.140625" style="289" customWidth="1"/>
    <col min="3842" max="3842" width="1.42578125" style="289" customWidth="1"/>
    <col min="3843" max="3843" width="35.42578125" style="289" customWidth="1"/>
    <col min="3844" max="3847" width="12.7109375" style="289" customWidth="1"/>
    <col min="3848" max="4096" width="9.140625" style="289"/>
    <col min="4097" max="4097" width="5.140625" style="289" customWidth="1"/>
    <col min="4098" max="4098" width="1.42578125" style="289" customWidth="1"/>
    <col min="4099" max="4099" width="35.42578125" style="289" customWidth="1"/>
    <col min="4100" max="4103" width="12.7109375" style="289" customWidth="1"/>
    <col min="4104" max="4352" width="9.140625" style="289"/>
    <col min="4353" max="4353" width="5.140625" style="289" customWidth="1"/>
    <col min="4354" max="4354" width="1.42578125" style="289" customWidth="1"/>
    <col min="4355" max="4355" width="35.42578125" style="289" customWidth="1"/>
    <col min="4356" max="4359" width="12.7109375" style="289" customWidth="1"/>
    <col min="4360" max="4608" width="9.140625" style="289"/>
    <col min="4609" max="4609" width="5.140625" style="289" customWidth="1"/>
    <col min="4610" max="4610" width="1.42578125" style="289" customWidth="1"/>
    <col min="4611" max="4611" width="35.42578125" style="289" customWidth="1"/>
    <col min="4612" max="4615" width="12.7109375" style="289" customWidth="1"/>
    <col min="4616" max="4864" width="9.140625" style="289"/>
    <col min="4865" max="4865" width="5.140625" style="289" customWidth="1"/>
    <col min="4866" max="4866" width="1.42578125" style="289" customWidth="1"/>
    <col min="4867" max="4867" width="35.42578125" style="289" customWidth="1"/>
    <col min="4868" max="4871" width="12.7109375" style="289" customWidth="1"/>
    <col min="4872" max="5120" width="9.140625" style="289"/>
    <col min="5121" max="5121" width="5.140625" style="289" customWidth="1"/>
    <col min="5122" max="5122" width="1.42578125" style="289" customWidth="1"/>
    <col min="5123" max="5123" width="35.42578125" style="289" customWidth="1"/>
    <col min="5124" max="5127" width="12.7109375" style="289" customWidth="1"/>
    <col min="5128" max="5376" width="9.140625" style="289"/>
    <col min="5377" max="5377" width="5.140625" style="289" customWidth="1"/>
    <col min="5378" max="5378" width="1.42578125" style="289" customWidth="1"/>
    <col min="5379" max="5379" width="35.42578125" style="289" customWidth="1"/>
    <col min="5380" max="5383" width="12.7109375" style="289" customWidth="1"/>
    <col min="5384" max="5632" width="9.140625" style="289"/>
    <col min="5633" max="5633" width="5.140625" style="289" customWidth="1"/>
    <col min="5634" max="5634" width="1.42578125" style="289" customWidth="1"/>
    <col min="5635" max="5635" width="35.42578125" style="289" customWidth="1"/>
    <col min="5636" max="5639" width="12.7109375" style="289" customWidth="1"/>
    <col min="5640" max="5888" width="9.140625" style="289"/>
    <col min="5889" max="5889" width="5.140625" style="289" customWidth="1"/>
    <col min="5890" max="5890" width="1.42578125" style="289" customWidth="1"/>
    <col min="5891" max="5891" width="35.42578125" style="289" customWidth="1"/>
    <col min="5892" max="5895" width="12.7109375" style="289" customWidth="1"/>
    <col min="5896" max="6144" width="9.140625" style="289"/>
    <col min="6145" max="6145" width="5.140625" style="289" customWidth="1"/>
    <col min="6146" max="6146" width="1.42578125" style="289" customWidth="1"/>
    <col min="6147" max="6147" width="35.42578125" style="289" customWidth="1"/>
    <col min="6148" max="6151" width="12.7109375" style="289" customWidth="1"/>
    <col min="6152" max="6400" width="9.140625" style="289"/>
    <col min="6401" max="6401" width="5.140625" style="289" customWidth="1"/>
    <col min="6402" max="6402" width="1.42578125" style="289" customWidth="1"/>
    <col min="6403" max="6403" width="35.42578125" style="289" customWidth="1"/>
    <col min="6404" max="6407" width="12.7109375" style="289" customWidth="1"/>
    <col min="6408" max="6656" width="9.140625" style="289"/>
    <col min="6657" max="6657" width="5.140625" style="289" customWidth="1"/>
    <col min="6658" max="6658" width="1.42578125" style="289" customWidth="1"/>
    <col min="6659" max="6659" width="35.42578125" style="289" customWidth="1"/>
    <col min="6660" max="6663" width="12.7109375" style="289" customWidth="1"/>
    <col min="6664" max="6912" width="9.140625" style="289"/>
    <col min="6913" max="6913" width="5.140625" style="289" customWidth="1"/>
    <col min="6914" max="6914" width="1.42578125" style="289" customWidth="1"/>
    <col min="6915" max="6915" width="35.42578125" style="289" customWidth="1"/>
    <col min="6916" max="6919" width="12.7109375" style="289" customWidth="1"/>
    <col min="6920" max="7168" width="9.140625" style="289"/>
    <col min="7169" max="7169" width="5.140625" style="289" customWidth="1"/>
    <col min="7170" max="7170" width="1.42578125" style="289" customWidth="1"/>
    <col min="7171" max="7171" width="35.42578125" style="289" customWidth="1"/>
    <col min="7172" max="7175" width="12.7109375" style="289" customWidth="1"/>
    <col min="7176" max="7424" width="9.140625" style="289"/>
    <col min="7425" max="7425" width="5.140625" style="289" customWidth="1"/>
    <col min="7426" max="7426" width="1.42578125" style="289" customWidth="1"/>
    <col min="7427" max="7427" width="35.42578125" style="289" customWidth="1"/>
    <col min="7428" max="7431" width="12.7109375" style="289" customWidth="1"/>
    <col min="7432" max="7680" width="9.140625" style="289"/>
    <col min="7681" max="7681" width="5.140625" style="289" customWidth="1"/>
    <col min="7682" max="7682" width="1.42578125" style="289" customWidth="1"/>
    <col min="7683" max="7683" width="35.42578125" style="289" customWidth="1"/>
    <col min="7684" max="7687" width="12.7109375" style="289" customWidth="1"/>
    <col min="7688" max="7936" width="9.140625" style="289"/>
    <col min="7937" max="7937" width="5.140625" style="289" customWidth="1"/>
    <col min="7938" max="7938" width="1.42578125" style="289" customWidth="1"/>
    <col min="7939" max="7939" width="35.42578125" style="289" customWidth="1"/>
    <col min="7940" max="7943" width="12.7109375" style="289" customWidth="1"/>
    <col min="7944" max="8192" width="9.140625" style="289"/>
    <col min="8193" max="8193" width="5.140625" style="289" customWidth="1"/>
    <col min="8194" max="8194" width="1.42578125" style="289" customWidth="1"/>
    <col min="8195" max="8195" width="35.42578125" style="289" customWidth="1"/>
    <col min="8196" max="8199" width="12.7109375" style="289" customWidth="1"/>
    <col min="8200" max="8448" width="9.140625" style="289"/>
    <col min="8449" max="8449" width="5.140625" style="289" customWidth="1"/>
    <col min="8450" max="8450" width="1.42578125" style="289" customWidth="1"/>
    <col min="8451" max="8451" width="35.42578125" style="289" customWidth="1"/>
    <col min="8452" max="8455" width="12.7109375" style="289" customWidth="1"/>
    <col min="8456" max="8704" width="9.140625" style="289"/>
    <col min="8705" max="8705" width="5.140625" style="289" customWidth="1"/>
    <col min="8706" max="8706" width="1.42578125" style="289" customWidth="1"/>
    <col min="8707" max="8707" width="35.42578125" style="289" customWidth="1"/>
    <col min="8708" max="8711" width="12.7109375" style="289" customWidth="1"/>
    <col min="8712" max="8960" width="9.140625" style="289"/>
    <col min="8961" max="8961" width="5.140625" style="289" customWidth="1"/>
    <col min="8962" max="8962" width="1.42578125" style="289" customWidth="1"/>
    <col min="8963" max="8963" width="35.42578125" style="289" customWidth="1"/>
    <col min="8964" max="8967" width="12.7109375" style="289" customWidth="1"/>
    <col min="8968" max="9216" width="9.140625" style="289"/>
    <col min="9217" max="9217" width="5.140625" style="289" customWidth="1"/>
    <col min="9218" max="9218" width="1.42578125" style="289" customWidth="1"/>
    <col min="9219" max="9219" width="35.42578125" style="289" customWidth="1"/>
    <col min="9220" max="9223" width="12.7109375" style="289" customWidth="1"/>
    <col min="9224" max="9472" width="9.140625" style="289"/>
    <col min="9473" max="9473" width="5.140625" style="289" customWidth="1"/>
    <col min="9474" max="9474" width="1.42578125" style="289" customWidth="1"/>
    <col min="9475" max="9475" width="35.42578125" style="289" customWidth="1"/>
    <col min="9476" max="9479" width="12.7109375" style="289" customWidth="1"/>
    <col min="9480" max="9728" width="9.140625" style="289"/>
    <col min="9729" max="9729" width="5.140625" style="289" customWidth="1"/>
    <col min="9730" max="9730" width="1.42578125" style="289" customWidth="1"/>
    <col min="9731" max="9731" width="35.42578125" style="289" customWidth="1"/>
    <col min="9732" max="9735" width="12.7109375" style="289" customWidth="1"/>
    <col min="9736" max="9984" width="9.140625" style="289"/>
    <col min="9985" max="9985" width="5.140625" style="289" customWidth="1"/>
    <col min="9986" max="9986" width="1.42578125" style="289" customWidth="1"/>
    <col min="9987" max="9987" width="35.42578125" style="289" customWidth="1"/>
    <col min="9988" max="9991" width="12.7109375" style="289" customWidth="1"/>
    <col min="9992" max="10240" width="9.140625" style="289"/>
    <col min="10241" max="10241" width="5.140625" style="289" customWidth="1"/>
    <col min="10242" max="10242" width="1.42578125" style="289" customWidth="1"/>
    <col min="10243" max="10243" width="35.42578125" style="289" customWidth="1"/>
    <col min="10244" max="10247" width="12.7109375" style="289" customWidth="1"/>
    <col min="10248" max="10496" width="9.140625" style="289"/>
    <col min="10497" max="10497" width="5.140625" style="289" customWidth="1"/>
    <col min="10498" max="10498" width="1.42578125" style="289" customWidth="1"/>
    <col min="10499" max="10499" width="35.42578125" style="289" customWidth="1"/>
    <col min="10500" max="10503" width="12.7109375" style="289" customWidth="1"/>
    <col min="10504" max="10752" width="9.140625" style="289"/>
    <col min="10753" max="10753" width="5.140625" style="289" customWidth="1"/>
    <col min="10754" max="10754" width="1.42578125" style="289" customWidth="1"/>
    <col min="10755" max="10755" width="35.42578125" style="289" customWidth="1"/>
    <col min="10756" max="10759" width="12.7109375" style="289" customWidth="1"/>
    <col min="10760" max="11008" width="9.140625" style="289"/>
    <col min="11009" max="11009" width="5.140625" style="289" customWidth="1"/>
    <col min="11010" max="11010" width="1.42578125" style="289" customWidth="1"/>
    <col min="11011" max="11011" width="35.42578125" style="289" customWidth="1"/>
    <col min="11012" max="11015" width="12.7109375" style="289" customWidth="1"/>
    <col min="11016" max="11264" width="9.140625" style="289"/>
    <col min="11265" max="11265" width="5.140625" style="289" customWidth="1"/>
    <col min="11266" max="11266" width="1.42578125" style="289" customWidth="1"/>
    <col min="11267" max="11267" width="35.42578125" style="289" customWidth="1"/>
    <col min="11268" max="11271" width="12.7109375" style="289" customWidth="1"/>
    <col min="11272" max="11520" width="9.140625" style="289"/>
    <col min="11521" max="11521" width="5.140625" style="289" customWidth="1"/>
    <col min="11522" max="11522" width="1.42578125" style="289" customWidth="1"/>
    <col min="11523" max="11523" width="35.42578125" style="289" customWidth="1"/>
    <col min="11524" max="11527" width="12.7109375" style="289" customWidth="1"/>
    <col min="11528" max="11776" width="9.140625" style="289"/>
    <col min="11777" max="11777" width="5.140625" style="289" customWidth="1"/>
    <col min="11778" max="11778" width="1.42578125" style="289" customWidth="1"/>
    <col min="11779" max="11779" width="35.42578125" style="289" customWidth="1"/>
    <col min="11780" max="11783" width="12.7109375" style="289" customWidth="1"/>
    <col min="11784" max="12032" width="9.140625" style="289"/>
    <col min="12033" max="12033" width="5.140625" style="289" customWidth="1"/>
    <col min="12034" max="12034" width="1.42578125" style="289" customWidth="1"/>
    <col min="12035" max="12035" width="35.42578125" style="289" customWidth="1"/>
    <col min="12036" max="12039" width="12.7109375" style="289" customWidth="1"/>
    <col min="12040" max="12288" width="9.140625" style="289"/>
    <col min="12289" max="12289" width="5.140625" style="289" customWidth="1"/>
    <col min="12290" max="12290" width="1.42578125" style="289" customWidth="1"/>
    <col min="12291" max="12291" width="35.42578125" style="289" customWidth="1"/>
    <col min="12292" max="12295" width="12.7109375" style="289" customWidth="1"/>
    <col min="12296" max="12544" width="9.140625" style="289"/>
    <col min="12545" max="12545" width="5.140625" style="289" customWidth="1"/>
    <col min="12546" max="12546" width="1.42578125" style="289" customWidth="1"/>
    <col min="12547" max="12547" width="35.42578125" style="289" customWidth="1"/>
    <col min="12548" max="12551" width="12.7109375" style="289" customWidth="1"/>
    <col min="12552" max="12800" width="9.140625" style="289"/>
    <col min="12801" max="12801" width="5.140625" style="289" customWidth="1"/>
    <col min="12802" max="12802" width="1.42578125" style="289" customWidth="1"/>
    <col min="12803" max="12803" width="35.42578125" style="289" customWidth="1"/>
    <col min="12804" max="12807" width="12.7109375" style="289" customWidth="1"/>
    <col min="12808" max="13056" width="9.140625" style="289"/>
    <col min="13057" max="13057" width="5.140625" style="289" customWidth="1"/>
    <col min="13058" max="13058" width="1.42578125" style="289" customWidth="1"/>
    <col min="13059" max="13059" width="35.42578125" style="289" customWidth="1"/>
    <col min="13060" max="13063" width="12.7109375" style="289" customWidth="1"/>
    <col min="13064" max="13312" width="9.140625" style="289"/>
    <col min="13313" max="13313" width="5.140625" style="289" customWidth="1"/>
    <col min="13314" max="13314" width="1.42578125" style="289" customWidth="1"/>
    <col min="13315" max="13315" width="35.42578125" style="289" customWidth="1"/>
    <col min="13316" max="13319" width="12.7109375" style="289" customWidth="1"/>
    <col min="13320" max="13568" width="9.140625" style="289"/>
    <col min="13569" max="13569" width="5.140625" style="289" customWidth="1"/>
    <col min="13570" max="13570" width="1.42578125" style="289" customWidth="1"/>
    <col min="13571" max="13571" width="35.42578125" style="289" customWidth="1"/>
    <col min="13572" max="13575" width="12.7109375" style="289" customWidth="1"/>
    <col min="13576" max="13824" width="9.140625" style="289"/>
    <col min="13825" max="13825" width="5.140625" style="289" customWidth="1"/>
    <col min="13826" max="13826" width="1.42578125" style="289" customWidth="1"/>
    <col min="13827" max="13827" width="35.42578125" style="289" customWidth="1"/>
    <col min="13828" max="13831" width="12.7109375" style="289" customWidth="1"/>
    <col min="13832" max="14080" width="9.140625" style="289"/>
    <col min="14081" max="14081" width="5.140625" style="289" customWidth="1"/>
    <col min="14082" max="14082" width="1.42578125" style="289" customWidth="1"/>
    <col min="14083" max="14083" width="35.42578125" style="289" customWidth="1"/>
    <col min="14084" max="14087" width="12.7109375" style="289" customWidth="1"/>
    <col min="14088" max="14336" width="9.140625" style="289"/>
    <col min="14337" max="14337" width="5.140625" style="289" customWidth="1"/>
    <col min="14338" max="14338" width="1.42578125" style="289" customWidth="1"/>
    <col min="14339" max="14339" width="35.42578125" style="289" customWidth="1"/>
    <col min="14340" max="14343" width="12.7109375" style="289" customWidth="1"/>
    <col min="14344" max="14592" width="9.140625" style="289"/>
    <col min="14593" max="14593" width="5.140625" style="289" customWidth="1"/>
    <col min="14594" max="14594" width="1.42578125" style="289" customWidth="1"/>
    <col min="14595" max="14595" width="35.42578125" style="289" customWidth="1"/>
    <col min="14596" max="14599" width="12.7109375" style="289" customWidth="1"/>
    <col min="14600" max="14848" width="9.140625" style="289"/>
    <col min="14849" max="14849" width="5.140625" style="289" customWidth="1"/>
    <col min="14850" max="14850" width="1.42578125" style="289" customWidth="1"/>
    <col min="14851" max="14851" width="35.42578125" style="289" customWidth="1"/>
    <col min="14852" max="14855" width="12.7109375" style="289" customWidth="1"/>
    <col min="14856" max="15104" width="9.140625" style="289"/>
    <col min="15105" max="15105" width="5.140625" style="289" customWidth="1"/>
    <col min="15106" max="15106" width="1.42578125" style="289" customWidth="1"/>
    <col min="15107" max="15107" width="35.42578125" style="289" customWidth="1"/>
    <col min="15108" max="15111" width="12.7109375" style="289" customWidth="1"/>
    <col min="15112" max="15360" width="9.140625" style="289"/>
    <col min="15361" max="15361" width="5.140625" style="289" customWidth="1"/>
    <col min="15362" max="15362" width="1.42578125" style="289" customWidth="1"/>
    <col min="15363" max="15363" width="35.42578125" style="289" customWidth="1"/>
    <col min="15364" max="15367" width="12.7109375" style="289" customWidth="1"/>
    <col min="15368" max="15616" width="9.140625" style="289"/>
    <col min="15617" max="15617" width="5.140625" style="289" customWidth="1"/>
    <col min="15618" max="15618" width="1.42578125" style="289" customWidth="1"/>
    <col min="15619" max="15619" width="35.42578125" style="289" customWidth="1"/>
    <col min="15620" max="15623" width="12.7109375" style="289" customWidth="1"/>
    <col min="15624" max="15872" width="9.140625" style="289"/>
    <col min="15873" max="15873" width="5.140625" style="289" customWidth="1"/>
    <col min="15874" max="15874" width="1.42578125" style="289" customWidth="1"/>
    <col min="15875" max="15875" width="35.42578125" style="289" customWidth="1"/>
    <col min="15876" max="15879" width="12.7109375" style="289" customWidth="1"/>
    <col min="15880" max="16128" width="9.140625" style="289"/>
    <col min="16129" max="16129" width="5.140625" style="289" customWidth="1"/>
    <col min="16130" max="16130" width="1.42578125" style="289" customWidth="1"/>
    <col min="16131" max="16131" width="35.42578125" style="289" customWidth="1"/>
    <col min="16132" max="16135" width="12.7109375" style="289" customWidth="1"/>
    <col min="16136" max="16384" width="9.140625" style="289"/>
  </cols>
  <sheetData>
    <row r="1" spans="1:7">
      <c r="D1" s="209"/>
    </row>
    <row r="2" spans="1:7">
      <c r="A2" s="290"/>
      <c r="B2" s="290"/>
      <c r="C2" s="290"/>
      <c r="D2" s="628" t="s">
        <v>501</v>
      </c>
      <c r="E2" s="628"/>
      <c r="F2" s="628"/>
      <c r="G2" s="628"/>
    </row>
    <row r="3" spans="1:7">
      <c r="A3" s="290"/>
      <c r="B3" s="174"/>
      <c r="C3" s="290"/>
      <c r="D3" s="174" t="s">
        <v>502</v>
      </c>
      <c r="E3" s="174"/>
      <c r="F3" s="174"/>
      <c r="G3" s="291"/>
    </row>
    <row r="4" spans="1:7">
      <c r="A4" s="290"/>
      <c r="B4" s="290"/>
      <c r="C4" s="290"/>
      <c r="D4" s="290"/>
      <c r="E4" s="290"/>
      <c r="F4" s="290"/>
      <c r="G4" s="290"/>
    </row>
    <row r="5" spans="1:7" ht="35.25" customHeight="1">
      <c r="A5" s="570" t="s">
        <v>503</v>
      </c>
      <c r="B5" s="570"/>
      <c r="C5" s="570"/>
      <c r="D5" s="570"/>
      <c r="E5" s="570"/>
      <c r="F5" s="570"/>
      <c r="G5" s="570"/>
    </row>
    <row r="6" spans="1:7">
      <c r="A6" s="290"/>
      <c r="B6" s="290"/>
      <c r="C6" s="290"/>
      <c r="D6" s="290"/>
      <c r="E6" s="290"/>
      <c r="F6" s="290"/>
      <c r="G6" s="290"/>
    </row>
    <row r="7" spans="1:7" ht="15.75">
      <c r="A7" s="629" t="s">
        <v>504</v>
      </c>
      <c r="B7" s="629"/>
      <c r="C7" s="629"/>
      <c r="D7" s="629"/>
      <c r="E7" s="629"/>
      <c r="F7" s="629"/>
      <c r="G7" s="629"/>
    </row>
    <row r="8" spans="1:7">
      <c r="A8" s="290"/>
      <c r="B8" s="290"/>
      <c r="C8" s="290"/>
      <c r="D8" s="290"/>
      <c r="E8" s="290"/>
      <c r="F8" s="290"/>
      <c r="G8" s="290"/>
    </row>
    <row r="9" spans="1:7" ht="38.25" customHeight="1">
      <c r="A9" s="630" t="s">
        <v>11</v>
      </c>
      <c r="B9" s="631" t="s">
        <v>397</v>
      </c>
      <c r="C9" s="632"/>
      <c r="D9" s="630" t="s">
        <v>14</v>
      </c>
      <c r="E9" s="630"/>
      <c r="F9" s="630" t="s">
        <v>15</v>
      </c>
      <c r="G9" s="630"/>
    </row>
    <row r="10" spans="1:7" ht="25.5">
      <c r="A10" s="630"/>
      <c r="B10" s="633"/>
      <c r="C10" s="634"/>
      <c r="D10" s="292" t="s">
        <v>505</v>
      </c>
      <c r="E10" s="292" t="s">
        <v>506</v>
      </c>
      <c r="F10" s="292" t="s">
        <v>505</v>
      </c>
      <c r="G10" s="292" t="s">
        <v>506</v>
      </c>
    </row>
    <row r="11" spans="1:7">
      <c r="A11" s="292">
        <v>1</v>
      </c>
      <c r="B11" s="635">
        <v>2</v>
      </c>
      <c r="C11" s="636"/>
      <c r="D11" s="292">
        <v>3</v>
      </c>
      <c r="E11" s="292">
        <v>4</v>
      </c>
      <c r="F11" s="292">
        <v>5</v>
      </c>
      <c r="G11" s="292">
        <v>6</v>
      </c>
    </row>
    <row r="12" spans="1:7" ht="38.1" customHeight="1">
      <c r="A12" s="293" t="s">
        <v>238</v>
      </c>
      <c r="B12" s="637" t="s">
        <v>507</v>
      </c>
      <c r="C12" s="638"/>
      <c r="D12" s="293">
        <f>SUM(D13:D18)</f>
        <v>0</v>
      </c>
      <c r="E12" s="293">
        <f>SUM(E13:E18)</f>
        <v>0</v>
      </c>
      <c r="F12" s="293">
        <f>SUM(F13:F18)</f>
        <v>0</v>
      </c>
      <c r="G12" s="293">
        <f>SUM(G13:G18)</f>
        <v>0</v>
      </c>
    </row>
    <row r="13" spans="1:7">
      <c r="A13" s="292" t="s">
        <v>399</v>
      </c>
      <c r="B13" s="294"/>
      <c r="C13" s="295" t="s">
        <v>508</v>
      </c>
      <c r="D13" s="292"/>
      <c r="E13" s="292"/>
      <c r="F13" s="292"/>
      <c r="G13" s="292"/>
    </row>
    <row r="14" spans="1:7">
      <c r="A14" s="292" t="s">
        <v>401</v>
      </c>
      <c r="B14" s="294"/>
      <c r="C14" s="295" t="s">
        <v>509</v>
      </c>
      <c r="D14" s="292"/>
      <c r="E14" s="292"/>
      <c r="F14" s="292"/>
      <c r="G14" s="292"/>
    </row>
    <row r="15" spans="1:7">
      <c r="A15" s="292" t="s">
        <v>403</v>
      </c>
      <c r="B15" s="294"/>
      <c r="C15" s="295" t="s">
        <v>510</v>
      </c>
      <c r="D15" s="292"/>
      <c r="E15" s="292"/>
      <c r="F15" s="292"/>
      <c r="G15" s="292"/>
    </row>
    <row r="16" spans="1:7">
      <c r="A16" s="292" t="s">
        <v>405</v>
      </c>
      <c r="B16" s="294"/>
      <c r="C16" s="295" t="s">
        <v>511</v>
      </c>
      <c r="D16" s="292"/>
      <c r="E16" s="292"/>
      <c r="F16" s="292"/>
      <c r="G16" s="292"/>
    </row>
    <row r="17" spans="1:7" ht="12.75" customHeight="1">
      <c r="A17" s="296" t="s">
        <v>407</v>
      </c>
      <c r="B17" s="294"/>
      <c r="C17" s="295" t="s">
        <v>512</v>
      </c>
      <c r="D17" s="292"/>
      <c r="E17" s="292"/>
      <c r="F17" s="292"/>
      <c r="G17" s="292"/>
    </row>
    <row r="18" spans="1:7" ht="12.75" customHeight="1">
      <c r="A18" s="297" t="s">
        <v>409</v>
      </c>
      <c r="B18" s="294"/>
      <c r="C18" s="295" t="s">
        <v>513</v>
      </c>
      <c r="D18" s="292"/>
      <c r="E18" s="292"/>
      <c r="F18" s="292"/>
      <c r="G18" s="292"/>
    </row>
    <row r="19" spans="1:7" ht="26.1" customHeight="1">
      <c r="A19" s="293" t="s">
        <v>240</v>
      </c>
      <c r="B19" s="637" t="s">
        <v>514</v>
      </c>
      <c r="C19" s="638"/>
      <c r="D19" s="293">
        <f>SUM(D20:D25)</f>
        <v>0</v>
      </c>
      <c r="E19" s="293">
        <f>SUM(E20:E25)</f>
        <v>0</v>
      </c>
      <c r="F19" s="293">
        <f>SUM(F20:F25)</f>
        <v>0</v>
      </c>
      <c r="G19" s="293">
        <f>SUM(G20:G25)</f>
        <v>0</v>
      </c>
    </row>
    <row r="20" spans="1:7">
      <c r="A20" s="292" t="s">
        <v>515</v>
      </c>
      <c r="B20" s="294"/>
      <c r="C20" s="295" t="s">
        <v>516</v>
      </c>
      <c r="D20" s="292"/>
      <c r="E20" s="292"/>
      <c r="F20" s="292"/>
      <c r="G20" s="292"/>
    </row>
    <row r="21" spans="1:7">
      <c r="A21" s="292" t="s">
        <v>517</v>
      </c>
      <c r="B21" s="294"/>
      <c r="C21" s="295" t="s">
        <v>509</v>
      </c>
      <c r="D21" s="292"/>
      <c r="E21" s="292"/>
      <c r="F21" s="292"/>
      <c r="G21" s="292"/>
    </row>
    <row r="22" spans="1:7">
      <c r="A22" s="292" t="s">
        <v>518</v>
      </c>
      <c r="B22" s="294"/>
      <c r="C22" s="295" t="s">
        <v>510</v>
      </c>
      <c r="D22" s="292"/>
      <c r="E22" s="292"/>
      <c r="F22" s="292"/>
      <c r="G22" s="292"/>
    </row>
    <row r="23" spans="1:7" ht="12.75" customHeight="1">
      <c r="A23" s="292" t="s">
        <v>519</v>
      </c>
      <c r="B23" s="294"/>
      <c r="C23" s="295" t="s">
        <v>511</v>
      </c>
      <c r="D23" s="292"/>
      <c r="E23" s="292"/>
      <c r="F23" s="292"/>
      <c r="G23" s="292"/>
    </row>
    <row r="24" spans="1:7">
      <c r="A24" s="296" t="s">
        <v>520</v>
      </c>
      <c r="B24" s="294"/>
      <c r="C24" s="295" t="s">
        <v>512</v>
      </c>
      <c r="D24" s="292"/>
      <c r="E24" s="292"/>
      <c r="F24" s="292"/>
      <c r="G24" s="292"/>
    </row>
    <row r="25" spans="1:7">
      <c r="A25" s="297" t="s">
        <v>521</v>
      </c>
      <c r="B25" s="294"/>
      <c r="C25" s="295" t="s">
        <v>513</v>
      </c>
      <c r="D25" s="292"/>
      <c r="E25" s="292"/>
      <c r="F25" s="292"/>
      <c r="G25" s="292"/>
    </row>
    <row r="26" spans="1:7" ht="26.1" customHeight="1">
      <c r="A26" s="293" t="s">
        <v>522</v>
      </c>
      <c r="B26" s="637" t="s">
        <v>523</v>
      </c>
      <c r="C26" s="638"/>
      <c r="D26" s="293">
        <f>SUM(D27:D33)</f>
        <v>1785.29</v>
      </c>
      <c r="E26" s="293">
        <f>SUM(E27:E33)</f>
        <v>0</v>
      </c>
      <c r="F26" s="293">
        <f>SUM(F27:F33)</f>
        <v>1058.92</v>
      </c>
      <c r="G26" s="293">
        <f>SUM(G27:G33)</f>
        <v>0</v>
      </c>
    </row>
    <row r="27" spans="1:7">
      <c r="A27" s="292" t="s">
        <v>524</v>
      </c>
      <c r="B27" s="294"/>
      <c r="C27" s="295" t="s">
        <v>516</v>
      </c>
      <c r="D27" s="292">
        <v>1785.29</v>
      </c>
      <c r="E27" s="292"/>
      <c r="F27" s="292">
        <v>1058.92</v>
      </c>
      <c r="G27" s="292"/>
    </row>
    <row r="28" spans="1:7">
      <c r="A28" s="292" t="s">
        <v>525</v>
      </c>
      <c r="B28" s="294"/>
      <c r="C28" s="295" t="s">
        <v>509</v>
      </c>
      <c r="D28" s="292"/>
      <c r="E28" s="292"/>
      <c r="F28" s="292"/>
      <c r="G28" s="292"/>
    </row>
    <row r="29" spans="1:7">
      <c r="A29" s="292" t="s">
        <v>526</v>
      </c>
      <c r="B29" s="294"/>
      <c r="C29" s="298" t="s">
        <v>510</v>
      </c>
      <c r="D29" s="292"/>
      <c r="E29" s="292"/>
      <c r="F29" s="292"/>
      <c r="G29" s="292"/>
    </row>
    <row r="30" spans="1:7">
      <c r="A30" s="292" t="s">
        <v>527</v>
      </c>
      <c r="B30" s="294"/>
      <c r="C30" s="295" t="s">
        <v>511</v>
      </c>
      <c r="D30" s="292"/>
      <c r="E30" s="292"/>
      <c r="F30" s="292"/>
      <c r="G30" s="292"/>
    </row>
    <row r="31" spans="1:7" ht="12.75" customHeight="1">
      <c r="A31" s="299" t="s">
        <v>528</v>
      </c>
      <c r="B31" s="294"/>
      <c r="C31" s="295" t="s">
        <v>512</v>
      </c>
      <c r="D31" s="292"/>
      <c r="E31" s="292"/>
      <c r="F31" s="292"/>
      <c r="G31" s="292"/>
    </row>
    <row r="32" spans="1:7" ht="12.75" customHeight="1">
      <c r="A32" s="292" t="s">
        <v>529</v>
      </c>
      <c r="B32" s="294"/>
      <c r="C32" s="295" t="s">
        <v>530</v>
      </c>
      <c r="D32" s="292"/>
      <c r="E32" s="292"/>
      <c r="F32" s="292"/>
      <c r="G32" s="292"/>
    </row>
    <row r="33" spans="1:7">
      <c r="A33" s="292" t="s">
        <v>531</v>
      </c>
      <c r="B33" s="294"/>
      <c r="C33" s="295" t="s">
        <v>532</v>
      </c>
      <c r="D33" s="292"/>
      <c r="E33" s="292"/>
      <c r="F33" s="292"/>
      <c r="G33" s="292"/>
    </row>
    <row r="34" spans="1:7" ht="12.75" customHeight="1">
      <c r="A34" s="300" t="s">
        <v>245</v>
      </c>
      <c r="B34" s="639" t="s">
        <v>533</v>
      </c>
      <c r="C34" s="640"/>
      <c r="D34" s="300">
        <f>SUM(D12)+SUM(D19)+SUM(D26)</f>
        <v>1785.29</v>
      </c>
      <c r="E34" s="300">
        <f>SUM(E12)+SUM(E19)+SUM(E26)</f>
        <v>0</v>
      </c>
      <c r="F34" s="300">
        <f>SUM(F12)+SUM(F19)+SUM(F26)</f>
        <v>1058.92</v>
      </c>
      <c r="G34" s="300">
        <f>SUM(G12)+SUM(G19)+SUM(G26)</f>
        <v>0</v>
      </c>
    </row>
    <row r="35" spans="1:7">
      <c r="A35" s="10" t="s">
        <v>534</v>
      </c>
      <c r="B35" s="581" t="s">
        <v>535</v>
      </c>
      <c r="C35" s="581"/>
      <c r="D35" s="10"/>
      <c r="E35" s="10"/>
      <c r="F35" s="10"/>
      <c r="G35" s="10"/>
    </row>
    <row r="36" spans="1:7">
      <c r="A36" s="301"/>
      <c r="B36" s="302"/>
      <c r="C36" s="302"/>
      <c r="D36" s="303"/>
      <c r="E36" s="303"/>
      <c r="F36" s="303"/>
      <c r="G36" s="303"/>
    </row>
    <row r="39" spans="1:7" ht="12.75" customHeight="1"/>
  </sheetData>
  <mergeCells count="13">
    <mergeCell ref="B35:C35"/>
    <mergeCell ref="D2:G2"/>
    <mergeCell ref="A5:G5"/>
    <mergeCell ref="A7:G7"/>
    <mergeCell ref="A9:A10"/>
    <mergeCell ref="B9:C10"/>
    <mergeCell ref="D9:E9"/>
    <mergeCell ref="F9:G9"/>
    <mergeCell ref="B11:C11"/>
    <mergeCell ref="B12:C12"/>
    <mergeCell ref="B19:C19"/>
    <mergeCell ref="B26:C26"/>
    <mergeCell ref="B34:C3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17</vt:i4>
      </vt:variant>
      <vt:variant>
        <vt:lpstr>Įvardinti diapazonai</vt:lpstr>
      </vt:variant>
      <vt:variant>
        <vt:i4>17</vt:i4>
      </vt:variant>
    </vt:vector>
  </HeadingPairs>
  <TitlesOfParts>
    <vt:vector size="34" baseType="lpstr">
      <vt:lpstr>S02_1P11</vt:lpstr>
      <vt:lpstr>S03_2P11</vt:lpstr>
      <vt:lpstr>S4_1P</vt:lpstr>
      <vt:lpstr>S05_2p11</vt:lpstr>
      <vt:lpstr>S08_1P11</vt:lpstr>
      <vt:lpstr>S10_2P11</vt:lpstr>
      <vt:lpstr>S12_1P11</vt:lpstr>
      <vt:lpstr>S13_1p11</vt:lpstr>
      <vt:lpstr>S17_1P11</vt:lpstr>
      <vt:lpstr>S17_8p11</vt:lpstr>
      <vt:lpstr>S17_9P11</vt:lpstr>
      <vt:lpstr>S17_13P-13</vt:lpstr>
      <vt:lpstr>S17_16P11</vt:lpstr>
      <vt:lpstr>S20_4P11</vt:lpstr>
      <vt:lpstr>S20_5P11</vt:lpstr>
      <vt:lpstr>S25</vt:lpstr>
      <vt:lpstr>Lapas1</vt:lpstr>
      <vt:lpstr>S4_1P!_ftn1</vt:lpstr>
      <vt:lpstr>S4_1P!_ftnref1</vt:lpstr>
      <vt:lpstr>'S17_13P-13'!Print_Area</vt:lpstr>
      <vt:lpstr>S4_1P!Print_Area</vt:lpstr>
      <vt:lpstr>S02_1P11!Print_Titles</vt:lpstr>
      <vt:lpstr>S03_2P11!Print_Titles</vt:lpstr>
      <vt:lpstr>S05_2p11!Print_Titles</vt:lpstr>
      <vt:lpstr>S08_1P11!Print_Titles</vt:lpstr>
      <vt:lpstr>S10_2P11!Print_Titles</vt:lpstr>
      <vt:lpstr>S12_1P11!Print_Titles</vt:lpstr>
      <vt:lpstr>S13_1p11!Print_Titles</vt:lpstr>
      <vt:lpstr>S17_16P11!Print_Titles</vt:lpstr>
      <vt:lpstr>S17_1P11!Print_Titles</vt:lpstr>
      <vt:lpstr>S17_8p11!Print_Titles</vt:lpstr>
      <vt:lpstr>S17_9P11!Print_Titles</vt:lpstr>
      <vt:lpstr>S20_4P11!Print_Titles</vt:lpstr>
      <vt:lpstr>S20_5P11!Print_Titles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2016-03-07T08:40:35Z</cp:lastPrinted>
  <dcterms:created xsi:type="dcterms:W3CDTF">2016-01-29T13:22:23Z</dcterms:created>
  <dcterms:modified xsi:type="dcterms:W3CDTF">2016-03-07T08:50:36Z</dcterms:modified>
</cp:coreProperties>
</file>