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 activeTab="3"/>
  </bookViews>
  <sheets>
    <sheet name="1" sheetId="1" r:id="rId1"/>
    <sheet name="2" sheetId="2" r:id="rId2"/>
    <sheet name="3" sheetId="3" r:id="rId3"/>
    <sheet name="4" sheetId="4" r:id="rId4"/>
  </sheets>
  <calcPr calcId="145621"/>
</workbook>
</file>

<file path=xl/calcChain.xml><?xml version="1.0" encoding="utf-8"?>
<calcChain xmlns="http://schemas.openxmlformats.org/spreadsheetml/2006/main">
  <c r="M24" i="4" l="1"/>
  <c r="M23" i="4"/>
  <c r="L22" i="4"/>
  <c r="K22" i="4"/>
  <c r="J22" i="4"/>
  <c r="I22" i="4"/>
  <c r="H22" i="4"/>
  <c r="G22" i="4"/>
  <c r="F22" i="4"/>
  <c r="E22" i="4"/>
  <c r="D22" i="4"/>
  <c r="C22" i="4"/>
  <c r="M22" i="4" s="1"/>
  <c r="M21" i="4"/>
  <c r="M20" i="4"/>
  <c r="L19" i="4"/>
  <c r="K19" i="4"/>
  <c r="J19" i="4"/>
  <c r="I19" i="4"/>
  <c r="H19" i="4"/>
  <c r="G19" i="4"/>
  <c r="F19" i="4"/>
  <c r="E19" i="4"/>
  <c r="D19" i="4"/>
  <c r="C19" i="4"/>
  <c r="M19" i="4" s="1"/>
  <c r="M18" i="4"/>
  <c r="M17" i="4"/>
  <c r="L16" i="4"/>
  <c r="K16" i="4"/>
  <c r="J16" i="4"/>
  <c r="I16" i="4"/>
  <c r="H16" i="4"/>
  <c r="G16" i="4"/>
  <c r="F16" i="4"/>
  <c r="E16" i="4"/>
  <c r="D16" i="4"/>
  <c r="C16" i="4"/>
  <c r="M16" i="4" s="1"/>
  <c r="M15" i="4"/>
  <c r="M14" i="4"/>
  <c r="L13" i="4"/>
  <c r="L25" i="4" s="1"/>
  <c r="K13" i="4"/>
  <c r="K25" i="4" s="1"/>
  <c r="J13" i="4"/>
  <c r="J25" i="4" s="1"/>
  <c r="I13" i="4"/>
  <c r="I25" i="4" s="1"/>
  <c r="H13" i="4"/>
  <c r="H25" i="4" s="1"/>
  <c r="G13" i="4"/>
  <c r="G25" i="4" s="1"/>
  <c r="F13" i="4"/>
  <c r="F25" i="4" s="1"/>
  <c r="E13" i="4"/>
  <c r="E25" i="4" s="1"/>
  <c r="D13" i="4"/>
  <c r="D25" i="4" s="1"/>
  <c r="C13" i="4"/>
  <c r="C25" i="4" s="1"/>
  <c r="M25" i="4" l="1"/>
  <c r="M13" i="4"/>
  <c r="G16" i="3"/>
  <c r="F16" i="3"/>
  <c r="H16" i="3" s="1"/>
  <c r="D16" i="3"/>
  <c r="C16" i="3"/>
  <c r="E16" i="3" s="1"/>
  <c r="H15" i="3"/>
  <c r="E15" i="3"/>
  <c r="H14" i="3"/>
  <c r="E14" i="3"/>
  <c r="H13" i="3"/>
  <c r="E13" i="3"/>
  <c r="H12" i="3"/>
  <c r="E12" i="3"/>
  <c r="I47" i="2" l="1"/>
  <c r="H47" i="2"/>
  <c r="I31" i="2"/>
  <c r="I46" i="2" s="1"/>
  <c r="I54" i="2" s="1"/>
  <c r="I56" i="2" s="1"/>
  <c r="H31" i="2"/>
  <c r="H28" i="2"/>
  <c r="I22" i="2"/>
  <c r="H22" i="2"/>
  <c r="I21" i="2"/>
  <c r="H21" i="2"/>
  <c r="H46" i="2" s="1"/>
  <c r="H54" i="2" s="1"/>
  <c r="H56" i="2" s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<sst xmlns="http://schemas.openxmlformats.org/spreadsheetml/2006/main" count="407" uniqueCount="295">
  <si>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</si>
  <si>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</si>
  <si>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</si>
  <si>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Kazlų Rūdos "Saulės"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</si>
  <si>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</si>
  <si>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</si>
  <si>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</si>
  <si>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</si>
  <si>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PAGAL  2019.09.30 D. DUOMENIS</t>
  </si>
  <si>
    <t xml:space="preserve">2019.11.05 Nr. 3    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</si>
  <si>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</si>
  <si>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</si>
  <si>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</si>
  <si>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</si>
  <si>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</si>
  <si>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</si>
  <si>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</si>
  <si>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</si>
  <si>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</si>
  <si>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</si>
  <si>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</si>
  <si>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</si>
  <si>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</si>
  <si>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</si>
  <si>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</si>
  <si>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</si>
  <si>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</si>
  <si>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</si>
  <si>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</si>
  <si>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</si>
  <si>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</si>
  <si>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</si>
  <si>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</si>
  <si>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</si>
  <si>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</si>
  <si>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</si>
  <si>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</si>
  <si>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</si>
  <si>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</si>
  <si>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</si>
  <si>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</si>
  <si>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</si>
  <si>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</si>
  <si>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</si>
  <si>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</si>
  <si>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</si>
  <si>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</si>
  <si>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</si>
  <si>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</si>
  <si>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</si>
  <si>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</si>
  <si>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</si>
  <si>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</si>
  <si>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</si>
  <si>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</si>
  <si>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</si>
  <si>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</si>
  <si>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</si>
  <si>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</si>
  <si>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</si>
  <si>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</si>
  <si>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</si>
  <si>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</si>
  <si>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</si>
  <si>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</si>
  <si>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</si>
  <si>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</si>
  <si>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</si>
  <si>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</si>
  <si>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</si>
  <si>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</si>
  <si>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</si>
  <si>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</si>
  <si>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</si>
  <si>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</si>
  <si>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</si>
  <si>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</si>
  <si>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</si>
  <si>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</si>
  <si>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</si>
  <si>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</si>
  <si>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</si>
  <si>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</si>
  <si>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</si>
  <si>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</si>
  <si>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</si>
  <si>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</si>
  <si>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</si>
  <si>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</si>
  <si>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</si>
  <si>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</si>
  <si>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</si>
  <si>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</si>
  <si>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</si>
  <si>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</si>
  <si>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</si>
  <si>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</si>
  <si>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</si>
  <si>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</si>
  <si>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</si>
  <si>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</si>
  <si>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</si>
  <si>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</si>
  <si>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</si>
  <si>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</si>
  <si>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</si>
  <si>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</si>
  <si>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</si>
  <si>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</si>
  <si>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</si>
  <si>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</si>
  <si>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</si>
  <si>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</si>
  <si>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</si>
  <si>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</si>
  <si>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</si>
  <si>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</si>
  <si>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</si>
  <si>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</si>
  <si>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</si>
  <si>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</si>
  <si>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</si>
  <si>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</si>
  <si>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</si>
  <si>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</si>
  <si>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</si>
  <si>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</si>
  <si>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</si>
  <si>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</si>
  <si>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</si>
  <si>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</si>
  <si>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</si>
  <si>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</si>
  <si>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Direktoriaus pavaduotoja ugdymui</t>
  </si>
  <si>
    <t>Nijolė Tamošiūnienė</t>
  </si>
  <si>
    <t>(viešojo sektoriaus subjekto vadovas arba jo įgaliotas administracijos vadovas)</t>
  </si>
  <si>
    <t>(parašas)</t>
  </si>
  <si>
    <t>(vardas ir pavardė)</t>
  </si>
  <si>
    <t>Vyr.buhalteris</t>
  </si>
  <si>
    <t>Ilona Jokubauskienė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</si>
  <si>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</si>
  <si>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</si>
  <si>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</si>
  <si>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</si>
  <si>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</si>
  <si>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</si>
  <si>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</si>
  <si>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</si>
  <si>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</si>
  <si>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 xml:space="preserve">2019.11.05 Nr.  3   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</si>
  <si>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</si>
  <si>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</si>
  <si>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</si>
  <si>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</si>
  <si>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</si>
  <si>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</si>
  <si>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</si>
  <si>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26.1</t>
  </si>
  <si>
    <t>I.2.</t>
  </si>
  <si>
    <t xml:space="preserve">Iš savivaldybių biudžetų </t>
  </si>
  <si>
    <t>26.4</t>
  </si>
  <si>
    <t>I.3.</t>
  </si>
  <si>
    <t>Iš ES, užsienio valstybių ir tarptautinių organizacijų lėšų</t>
  </si>
  <si>
    <t>26.3</t>
  </si>
  <si>
    <t>I.4.</t>
  </si>
  <si>
    <t>Iš kitų finansavimo šaltinių</t>
  </si>
  <si>
    <t>26.2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</si>
  <si>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</si>
  <si>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</si>
  <si>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</si>
  <si>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</si>
  <si>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</si>
  <si>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</si>
  <si>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</si>
  <si>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</si>
  <si>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</si>
  <si>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28.1</t>
  </si>
  <si>
    <t>Nusidėvėjimo ir amortizacijos</t>
  </si>
  <si>
    <t>NUSIDĖVĖJIMO IR AMORTIZACIJOS</t>
  </si>
  <si>
    <t>28.2</t>
  </si>
  <si>
    <t>KOMUNALINIŲ PASLAUGŲ IR ryšių</t>
  </si>
  <si>
    <t>KOMUNALINIŲ PASLAUGŲ IR RYŠIŲ</t>
  </si>
  <si>
    <t>28.3</t>
  </si>
  <si>
    <t xml:space="preserve">Komandiruočių </t>
  </si>
  <si>
    <t>KOMANDIRUOČIŲ</t>
  </si>
  <si>
    <t xml:space="preserve">Transporto </t>
  </si>
  <si>
    <t>TRANSPORTO</t>
  </si>
  <si>
    <t>28.4</t>
  </si>
  <si>
    <t>VI.</t>
  </si>
  <si>
    <t xml:space="preserve">Kvalifikacijos kėlimo </t>
  </si>
  <si>
    <t>KVALIFIKACIJOS KĖLIMO</t>
  </si>
  <si>
    <t>28.5</t>
  </si>
  <si>
    <t>VII.</t>
  </si>
  <si>
    <t>PAPRASTOJO Remonto IR EKSPLOATAVIMO</t>
  </si>
  <si>
    <t>PAPRASTOJO REMONTO IR EKSPLOATAVIMO</t>
  </si>
  <si>
    <t>VIII.</t>
  </si>
  <si>
    <t>NUVERTĖJIMO IR NURAŠYTŲ SUMŲ</t>
  </si>
  <si>
    <t>28.6</t>
  </si>
  <si>
    <t>IX.</t>
  </si>
  <si>
    <t>SUNAUDOTŲ IR PARDUOTŲ ATSARGŲ SAVIKAINA</t>
  </si>
  <si>
    <t>28.7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</si>
  <si>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</si>
  <si>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</si>
  <si>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</si>
  <si>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</si>
  <si>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</si>
  <si>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</si>
  <si>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</si>
  <si>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</si>
  <si>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</si>
  <si>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</si>
  <si>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</si>
  <si>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</si>
  <si>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28.8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</si>
  <si>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</si>
  <si>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</si>
  <si>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</si>
  <si>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</si>
  <si>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</si>
  <si>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</si>
  <si>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</si>
  <si>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</si>
  <si>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</si>
  <si>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</si>
  <si>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</si>
  <si>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</si>
  <si>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</si>
  <si>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</si>
  <si>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</si>
  <si>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</si>
  <si>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</si>
  <si>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</si>
  <si>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</si>
  <si>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</si>
  <si>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</si>
  <si>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</si>
  <si>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</si>
  <si>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</si>
  <si>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</si>
  <si>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</si>
  <si>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</si>
  <si>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</si>
  <si>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</si>
  <si>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</si>
  <si>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</si>
  <si>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</si>
  <si>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</si>
  <si>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</si>
  <si>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</si>
  <si>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Iš viso</t>
  </si>
  <si>
    <t>5=3+4</t>
  </si>
  <si>
    <t>8=6+7</t>
  </si>
  <si>
    <t>1.</t>
  </si>
  <si>
    <t>Iš valstybės biudžeto  (išskyrus valstybės biudžeto asignavimų dalį, gautą iš Europos Sąjungos, užsienio valstybių ir tarptautinių organizacijų)</t>
  </si>
  <si>
    <t>2.</t>
  </si>
  <si>
    <t>Iš savivaldybės biudžeto (išskyrus savivaldybės biudžeto asignavimų dalį, gautą  iš Europos Sąjungos, užsienio valstybių ir tarptautinių organizacijų)</t>
  </si>
  <si>
    <t>3.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</si>
  <si>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</si>
  <si>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4.</t>
  </si>
  <si>
    <t>5.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</si>
  <si>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</si>
  <si>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</si>
  <si>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</si>
  <si>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</si>
  <si>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</si>
  <si>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</si>
  <si>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</si>
  <si>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</si>
  <si>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</si>
  <si>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</si>
  <si>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</si>
  <si>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</si>
  <si>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</si>
  <si>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</si>
  <si>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</si>
  <si>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</si>
  <si>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</si>
  <si>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</si>
  <si>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</si>
  <si>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</si>
  <si>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</si>
  <si>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</si>
  <si>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</si>
  <si>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</si>
  <si>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</si>
  <si>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</si>
  <si>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</si>
  <si>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</si>
  <si>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</si>
  <si>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</si>
  <si>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Iš kitų šaltinių:</t>
  </si>
  <si>
    <t>4.1.</t>
  </si>
  <si>
    <t>4.2.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</si>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</sst>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16" fontId="4" fillId="2" borderId="3" xfId="1" applyNumberFormat="1" applyFont="1" applyFill="1" applyBorder="1" applyAlignment="1">
      <alignment horizontal="center" vertical="center" wrapText="1"/>
    </xf>
    <xf numFmtId="16" fontId="4" fillId="2" borderId="1" xfId="1" applyNumberFormat="1" applyFont="1" applyFill="1" applyBorder="1" applyAlignment="1">
      <alignment horizontal="center" vertical="center" wrapText="1"/>
    </xf>
    <xf numFmtId="16" fontId="4" fillId="2" borderId="1" xfId="1" quotePrefix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right" vertical="center"/>
    </xf>
    <xf numFmtId="2" fontId="4" fillId="2" borderId="9" xfId="1" applyNumberFormat="1" applyFont="1" applyFill="1" applyBorder="1" applyAlignment="1">
      <alignment horizontal="right" vertical="center"/>
    </xf>
    <xf numFmtId="0" fontId="9" fillId="0" borderId="0" xfId="1" applyFont="1"/>
    <xf numFmtId="0" fontId="1" fillId="2" borderId="14" xfId="1" applyFill="1" applyBorder="1" applyAlignment="1">
      <alignment vertical="center" wrapText="1"/>
    </xf>
    <xf numFmtId="0" fontId="1" fillId="0" borderId="14" xfId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horizontal="right" vertical="center"/>
    </xf>
    <xf numFmtId="2" fontId="5" fillId="2" borderId="1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2" fontId="12" fillId="2" borderId="9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7" fillId="2" borderId="0" xfId="1" applyFont="1" applyFill="1" applyBorder="1" applyAlignment="1">
      <alignment wrapText="1"/>
    </xf>
    <xf numFmtId="0" fontId="8" fillId="0" borderId="0" xfId="1" applyFont="1" applyAlignment="1"/>
    <xf numFmtId="0" fontId="7" fillId="2" borderId="0" xfId="1" applyFont="1" applyFill="1" applyBorder="1" applyAlignment="1">
      <alignment vertical="center" wrapText="1"/>
    </xf>
    <xf numFmtId="0" fontId="8" fillId="0" borderId="0" xfId="1" applyFont="1" applyAlignment="1">
      <alignment vertical="center"/>
    </xf>
    <xf numFmtId="0" fontId="4" fillId="2" borderId="14" xfId="1" applyFont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 wrapText="1"/>
    </xf>
    <xf numFmtId="0" fontId="1" fillId="2" borderId="14" xfId="1" applyFill="1" applyBorder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" fillId="0" borderId="0" xfId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0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5" fillId="0" borderId="14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1" fillId="2" borderId="0" xfId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>
      <selection activeCell="C77" sqref="C77"/>
    </sheetView>
  </sheetViews>
  <sheetFormatPr defaultRowHeight="15"/>
  <cols>
    <col min="2" max="2" width="7" customWidth="1"/>
    <col min="3" max="3" width="56.85546875" customWidth="1"/>
    <col min="4" max="4" width="44.5703125" hidden="1" customWidth="1"/>
    <col min="5" max="5" width="9.7109375" customWidth="1"/>
    <col min="6" max="6" width="13.28515625" customWidth="1"/>
    <col min="7" max="7" width="13" customWidth="1"/>
  </cols>
  <sheetData>
    <row r="1" spans="1:9">
      <c r="A1" s="74"/>
      <c r="B1" s="43"/>
      <c r="C1" s="43"/>
      <c r="D1" s="43"/>
      <c r="E1" s="75"/>
      <c r="F1" s="74"/>
      <c r="G1" s="74"/>
      <c r="H1" s="1"/>
      <c r="I1" s="1"/>
    </row>
    <row r="2" spans="1:9">
      <c r="A2" s="1"/>
      <c r="B2" s="1"/>
      <c r="C2" s="1"/>
      <c r="D2" s="1"/>
      <c r="E2" s="151" t="s">
        <v>0</v>
      </c>
      <c r="F2" s="152"/>
      <c r="G2" s="152"/>
      <c r="H2" s="1"/>
      <c r="I2" s="1"/>
    </row>
    <row r="3" spans="1:9">
      <c r="A3" s="1"/>
      <c r="B3" s="1"/>
      <c r="C3" s="1"/>
      <c r="D3" s="1"/>
      <c r="E3" s="153" t="s">
        <v>1</v>
      </c>
      <c r="F3" s="154"/>
      <c r="G3" s="154"/>
      <c r="H3" s="1"/>
      <c r="I3" s="1"/>
    </row>
    <row r="5" spans="1:9">
      <c r="A5" s="161" t="s">
        <v>2</v>
      </c>
      <c r="B5" s="162"/>
      <c r="C5" s="162"/>
      <c r="D5" s="162"/>
      <c r="E5" s="162"/>
      <c r="F5" s="160"/>
      <c r="G5" s="160"/>
      <c r="H5" s="1"/>
      <c r="I5" s="1"/>
    </row>
    <row r="6" spans="1:9">
      <c r="A6" s="163"/>
      <c r="B6" s="163"/>
      <c r="C6" s="163"/>
      <c r="D6" s="163"/>
      <c r="E6" s="163"/>
      <c r="F6" s="163"/>
      <c r="G6" s="163"/>
      <c r="H6" s="1"/>
      <c r="I6" s="1"/>
    </row>
    <row r="7" spans="1:9">
      <c r="A7" s="155" t="s">
        <v>3</v>
      </c>
      <c r="B7" s="156"/>
      <c r="C7" s="156"/>
      <c r="D7" s="156"/>
      <c r="E7" s="156"/>
      <c r="F7" s="157"/>
      <c r="G7" s="157"/>
      <c r="H7" s="1"/>
      <c r="I7" s="1"/>
    </row>
    <row r="8" spans="1:9">
      <c r="A8" s="158" t="s">
        <v>4</v>
      </c>
      <c r="B8" s="159"/>
      <c r="C8" s="159"/>
      <c r="D8" s="159"/>
      <c r="E8" s="159"/>
      <c r="F8" s="160"/>
      <c r="G8" s="160"/>
      <c r="H8" s="1"/>
      <c r="I8" s="13"/>
    </row>
    <row r="9" spans="1:9">
      <c r="A9" s="158" t="s">
        <v>5</v>
      </c>
      <c r="B9" s="159"/>
      <c r="C9" s="159"/>
      <c r="D9" s="159"/>
      <c r="E9" s="159"/>
      <c r="F9" s="160"/>
      <c r="G9" s="160"/>
      <c r="H9" s="1"/>
      <c r="I9" s="13"/>
    </row>
    <row r="10" spans="1:9" ht="4.5" customHeight="1">
      <c r="A10" s="168" t="s">
        <v>6</v>
      </c>
      <c r="B10" s="169"/>
      <c r="C10" s="169"/>
      <c r="D10" s="169"/>
      <c r="E10" s="169"/>
      <c r="F10" s="170"/>
      <c r="G10" s="170"/>
      <c r="H10" s="1"/>
      <c r="I10" s="13"/>
    </row>
    <row r="11" spans="1:9">
      <c r="A11" s="170"/>
      <c r="B11" s="170"/>
      <c r="C11" s="170"/>
      <c r="D11" s="170"/>
      <c r="E11" s="170"/>
      <c r="F11" s="170"/>
      <c r="G11" s="170"/>
      <c r="H11" s="1"/>
      <c r="I11" s="13"/>
    </row>
    <row r="12" spans="1:9" ht="9.75" customHeight="1">
      <c r="A12" s="167"/>
      <c r="B12" s="160"/>
      <c r="C12" s="160"/>
      <c r="D12" s="160"/>
      <c r="E12" s="160"/>
      <c r="F12" s="1"/>
      <c r="G12" s="1"/>
      <c r="H12" s="1"/>
      <c r="I12" s="13"/>
    </row>
    <row r="13" spans="1:9">
      <c r="A13" s="161" t="s">
        <v>7</v>
      </c>
      <c r="B13" s="162"/>
      <c r="C13" s="162"/>
      <c r="D13" s="162"/>
      <c r="E13" s="162"/>
      <c r="F13" s="171"/>
      <c r="G13" s="171"/>
      <c r="H13" s="1"/>
      <c r="I13" s="13"/>
    </row>
    <row r="14" spans="1:9">
      <c r="A14" s="161" t="s">
        <v>8</v>
      </c>
      <c r="B14" s="162"/>
      <c r="C14" s="162"/>
      <c r="D14" s="162"/>
      <c r="E14" s="162"/>
      <c r="F14" s="171"/>
      <c r="G14" s="171"/>
      <c r="H14" s="1"/>
      <c r="I14" s="13"/>
    </row>
    <row r="15" spans="1:9" ht="6.75" customHeight="1">
      <c r="A15" s="9"/>
      <c r="B15" s="64"/>
      <c r="C15" s="64"/>
      <c r="D15" s="64"/>
      <c r="E15" s="64"/>
      <c r="F15" s="65"/>
      <c r="G15" s="65"/>
      <c r="H15" s="1"/>
      <c r="I15" s="13"/>
    </row>
    <row r="16" spans="1:9" ht="14.25" customHeight="1">
      <c r="A16" s="172" t="s">
        <v>9</v>
      </c>
      <c r="B16" s="173"/>
      <c r="C16" s="173"/>
      <c r="D16" s="173"/>
      <c r="E16" s="173"/>
      <c r="F16" s="174"/>
      <c r="G16" s="174"/>
      <c r="H16" s="1"/>
      <c r="I16" s="13"/>
    </row>
    <row r="17" spans="1:15" ht="11.25" customHeight="1">
      <c r="A17" s="158" t="s">
        <v>10</v>
      </c>
      <c r="B17" s="158"/>
      <c r="C17" s="158"/>
      <c r="D17" s="158"/>
      <c r="E17" s="158"/>
      <c r="F17" s="175"/>
      <c r="G17" s="175"/>
      <c r="H17" s="1"/>
      <c r="I17" s="13"/>
      <c r="J17" s="1"/>
      <c r="K17" s="1"/>
      <c r="L17" s="1"/>
      <c r="M17" s="1"/>
      <c r="N17" s="1"/>
      <c r="O17" s="1"/>
    </row>
    <row r="18" spans="1:15" ht="22.5" customHeight="1">
      <c r="A18" s="9"/>
      <c r="B18" s="10"/>
      <c r="C18" s="10"/>
      <c r="D18" s="176" t="s">
        <v>11</v>
      </c>
      <c r="E18" s="176"/>
      <c r="F18" s="176"/>
      <c r="G18" s="176"/>
      <c r="H18" s="1"/>
      <c r="I18" s="13"/>
      <c r="J18" s="1"/>
      <c r="K18" s="1"/>
      <c r="L18" s="1"/>
      <c r="M18" s="1"/>
      <c r="N18" s="1"/>
      <c r="O18" s="1"/>
    </row>
    <row r="19" spans="1:15" ht="63.75">
      <c r="A19" s="4" t="s">
        <v>12</v>
      </c>
      <c r="B19" s="164" t="s">
        <v>13</v>
      </c>
      <c r="C19" s="165"/>
      <c r="D19" s="166"/>
      <c r="E19" s="3" t="s">
        <v>14</v>
      </c>
      <c r="F19" s="2" t="s">
        <v>15</v>
      </c>
      <c r="G19" s="2" t="s">
        <v>16</v>
      </c>
      <c r="H19" s="1"/>
      <c r="I19" s="13"/>
      <c r="J19" s="1"/>
      <c r="K19" s="1"/>
      <c r="L19" s="1"/>
      <c r="M19" s="1"/>
      <c r="N19" s="1"/>
      <c r="O19" s="1"/>
    </row>
    <row r="20" spans="1:15">
      <c r="A20" s="2" t="s">
        <v>17</v>
      </c>
      <c r="B20" s="14" t="s">
        <v>18</v>
      </c>
      <c r="C20" s="32"/>
      <c r="D20" s="15"/>
      <c r="E20" s="24"/>
      <c r="F20" s="85">
        <v>9836.8899999999921</v>
      </c>
      <c r="G20" s="85">
        <v>11634.649999999994</v>
      </c>
      <c r="H20" s="13"/>
      <c r="I20" s="13"/>
      <c r="J20" s="13"/>
      <c r="K20" s="13"/>
      <c r="L20" s="13"/>
      <c r="M20" s="13"/>
      <c r="N20" s="13"/>
      <c r="O20" s="13"/>
    </row>
    <row r="21" spans="1:15">
      <c r="A21" s="31" t="s">
        <v>19</v>
      </c>
      <c r="B21" s="35" t="s">
        <v>20</v>
      </c>
      <c r="C21" s="16"/>
      <c r="D21" s="17"/>
      <c r="E21" s="24">
        <v>14</v>
      </c>
      <c r="F21" s="86">
        <v>0</v>
      </c>
      <c r="G21" s="86">
        <v>0</v>
      </c>
      <c r="H21" s="13"/>
      <c r="I21" s="13"/>
      <c r="J21" s="13"/>
      <c r="K21" s="13"/>
      <c r="L21" s="13"/>
      <c r="M21" s="13"/>
      <c r="N21" s="13"/>
      <c r="O21" s="13"/>
    </row>
    <row r="22" spans="1:15">
      <c r="A22" s="24" t="s">
        <v>21</v>
      </c>
      <c r="B22" s="8"/>
      <c r="C22" s="44" t="s">
        <v>22</v>
      </c>
      <c r="D22" s="26"/>
      <c r="E22" s="82"/>
      <c r="F22" s="86"/>
      <c r="G22" s="86"/>
      <c r="H22" s="13"/>
      <c r="I22" s="13"/>
      <c r="J22" s="13"/>
      <c r="K22" s="13"/>
      <c r="L22" s="13"/>
      <c r="M22" s="13"/>
      <c r="N22" s="13"/>
      <c r="O22" s="13"/>
    </row>
    <row r="23" spans="1:15">
      <c r="A23" s="24" t="s">
        <v>23</v>
      </c>
      <c r="B23" s="8"/>
      <c r="C23" s="44" t="s">
        <v>24</v>
      </c>
      <c r="D23" s="30"/>
      <c r="E23" s="83"/>
      <c r="F23" s="86"/>
      <c r="G23" s="86"/>
      <c r="H23" s="13"/>
      <c r="I23" s="13"/>
      <c r="J23" s="13"/>
      <c r="K23" s="13"/>
      <c r="L23" s="13"/>
      <c r="M23" s="13"/>
      <c r="N23" s="13"/>
      <c r="O23" s="13"/>
    </row>
    <row r="24" spans="1:15">
      <c r="A24" s="24" t="s">
        <v>25</v>
      </c>
      <c r="B24" s="8"/>
      <c r="C24" s="44" t="s">
        <v>26</v>
      </c>
      <c r="D24" s="30"/>
      <c r="E24" s="91">
        <v>14</v>
      </c>
      <c r="F24" s="86"/>
      <c r="G24" s="86"/>
      <c r="H24" s="13"/>
      <c r="I24" s="13"/>
      <c r="J24" s="13"/>
      <c r="K24" s="13"/>
      <c r="L24" s="13"/>
      <c r="M24" s="13"/>
      <c r="N24" s="13"/>
      <c r="O24" s="13"/>
    </row>
    <row r="25" spans="1:15">
      <c r="A25" s="24" t="s">
        <v>27</v>
      </c>
      <c r="B25" s="8"/>
      <c r="C25" s="44" t="s">
        <v>28</v>
      </c>
      <c r="D25" s="30"/>
      <c r="E25" s="91"/>
      <c r="F25" s="86"/>
      <c r="G25" s="86"/>
      <c r="H25" s="13"/>
      <c r="I25" s="13"/>
      <c r="J25" s="13"/>
      <c r="K25" s="13"/>
      <c r="L25" s="13"/>
      <c r="M25" s="13"/>
      <c r="N25" s="13"/>
      <c r="O25" s="13"/>
    </row>
    <row r="26" spans="1:15">
      <c r="A26" s="78" t="s">
        <v>29</v>
      </c>
      <c r="B26" s="8"/>
      <c r="C26" s="25" t="s">
        <v>30</v>
      </c>
      <c r="D26" s="26"/>
      <c r="E26" s="91"/>
      <c r="F26" s="86"/>
      <c r="G26" s="86"/>
      <c r="H26" s="13"/>
      <c r="I26" s="13"/>
      <c r="J26" s="13"/>
      <c r="K26" s="13"/>
      <c r="L26" s="13"/>
      <c r="M26" s="13"/>
      <c r="N26" s="13"/>
      <c r="O26" s="13"/>
    </row>
    <row r="27" spans="1:15">
      <c r="A27" s="20" t="s">
        <v>31</v>
      </c>
      <c r="B27" s="21" t="s">
        <v>32</v>
      </c>
      <c r="C27" s="22"/>
      <c r="D27" s="23"/>
      <c r="E27" s="91"/>
      <c r="F27" s="86">
        <v>9836.8899999999921</v>
      </c>
      <c r="G27" s="86">
        <v>11634.649999999994</v>
      </c>
      <c r="H27" s="13"/>
      <c r="I27" s="13"/>
      <c r="J27" s="13"/>
      <c r="K27" s="13"/>
      <c r="L27" s="13"/>
      <c r="M27" s="13"/>
      <c r="N27" s="13"/>
      <c r="O27" s="13"/>
    </row>
    <row r="28" spans="1:15">
      <c r="A28" s="24" t="s">
        <v>33</v>
      </c>
      <c r="B28" s="8"/>
      <c r="C28" s="44" t="s">
        <v>34</v>
      </c>
      <c r="D28" s="30"/>
      <c r="E28" s="91"/>
      <c r="F28" s="86"/>
      <c r="G28" s="86"/>
      <c r="H28" s="13"/>
      <c r="I28" s="13"/>
      <c r="J28" s="13"/>
      <c r="K28" s="13"/>
      <c r="L28" s="13"/>
      <c r="M28" s="13"/>
      <c r="N28" s="13"/>
      <c r="O28" s="13"/>
    </row>
    <row r="29" spans="1:15">
      <c r="A29" s="24" t="s">
        <v>35</v>
      </c>
      <c r="B29" s="8"/>
      <c r="C29" s="44" t="s">
        <v>36</v>
      </c>
      <c r="D29" s="30"/>
      <c r="E29" s="91"/>
      <c r="F29" s="86"/>
      <c r="G29" s="86"/>
      <c r="H29" s="13"/>
      <c r="I29" s="13"/>
      <c r="J29" s="13"/>
      <c r="K29" s="13"/>
      <c r="L29" s="13"/>
      <c r="M29" s="13"/>
      <c r="N29" s="13"/>
      <c r="O29" s="13"/>
    </row>
    <row r="30" spans="1:15">
      <c r="A30" s="24" t="s">
        <v>37</v>
      </c>
      <c r="B30" s="8"/>
      <c r="C30" s="44" t="s">
        <v>38</v>
      </c>
      <c r="D30" s="30"/>
      <c r="E30" s="91"/>
      <c r="F30" s="86"/>
      <c r="G30" s="86"/>
      <c r="H30" s="13"/>
      <c r="I30" s="13"/>
      <c r="J30" s="13"/>
      <c r="K30" s="13"/>
      <c r="L30" s="13"/>
      <c r="M30" s="13"/>
      <c r="N30" s="13"/>
      <c r="O30" s="13"/>
    </row>
    <row r="31" spans="1:15">
      <c r="A31" s="24" t="s">
        <v>39</v>
      </c>
      <c r="B31" s="8"/>
      <c r="C31" s="44" t="s">
        <v>40</v>
      </c>
      <c r="D31" s="30"/>
      <c r="E31" s="91"/>
      <c r="F31" s="86"/>
      <c r="G31" s="86"/>
      <c r="H31" s="13"/>
      <c r="I31" s="13"/>
      <c r="J31" s="13"/>
      <c r="K31" s="13"/>
      <c r="L31" s="13"/>
      <c r="M31" s="13"/>
      <c r="N31" s="13"/>
      <c r="O31" s="13"/>
    </row>
    <row r="32" spans="1:15">
      <c r="A32" s="24" t="s">
        <v>41</v>
      </c>
      <c r="B32" s="8"/>
      <c r="C32" s="44" t="s">
        <v>42</v>
      </c>
      <c r="D32" s="30"/>
      <c r="E32" s="91">
        <v>16</v>
      </c>
      <c r="F32" s="86">
        <v>6275.1999999999971</v>
      </c>
      <c r="G32" s="86">
        <v>7341.5599999999977</v>
      </c>
      <c r="H32" s="13"/>
      <c r="I32" s="13"/>
      <c r="J32" s="13"/>
      <c r="K32" s="13"/>
      <c r="L32" s="13"/>
      <c r="M32" s="13"/>
      <c r="N32" s="13"/>
      <c r="O32" s="13"/>
    </row>
    <row r="33" spans="1:7">
      <c r="A33" s="24" t="s">
        <v>43</v>
      </c>
      <c r="B33" s="8"/>
      <c r="C33" s="44" t="s">
        <v>44</v>
      </c>
      <c r="D33" s="30"/>
      <c r="E33" s="91">
        <v>16</v>
      </c>
      <c r="F33" s="86">
        <v>4.9999999995634425E-2</v>
      </c>
      <c r="G33" s="86">
        <v>495.22999999999593</v>
      </c>
    </row>
    <row r="34" spans="1:7">
      <c r="A34" s="24" t="s">
        <v>45</v>
      </c>
      <c r="B34" s="8"/>
      <c r="C34" s="44" t="s">
        <v>46</v>
      </c>
      <c r="D34" s="30"/>
      <c r="E34" s="91"/>
      <c r="F34" s="86"/>
      <c r="G34" s="86"/>
    </row>
    <row r="35" spans="1:7">
      <c r="A35" s="24" t="s">
        <v>47</v>
      </c>
      <c r="B35" s="8"/>
      <c r="C35" s="44" t="s">
        <v>48</v>
      </c>
      <c r="D35" s="30"/>
      <c r="E35" s="91">
        <v>16</v>
      </c>
      <c r="F35" s="86">
        <v>1182.2400000000007</v>
      </c>
      <c r="G35" s="86">
        <v>1390.9499999999998</v>
      </c>
    </row>
    <row r="36" spans="1:7">
      <c r="A36" s="24" t="s">
        <v>49</v>
      </c>
      <c r="B36" s="27"/>
      <c r="C36" s="46" t="s">
        <v>50</v>
      </c>
      <c r="D36" s="47"/>
      <c r="E36" s="91">
        <v>16</v>
      </c>
      <c r="F36" s="86">
        <v>2379.3999999999996</v>
      </c>
      <c r="G36" s="86">
        <v>2406.91</v>
      </c>
    </row>
    <row r="37" spans="1:7">
      <c r="A37" s="24" t="s">
        <v>51</v>
      </c>
      <c r="B37" s="8"/>
      <c r="C37" s="44" t="s">
        <v>52</v>
      </c>
      <c r="D37" s="30"/>
      <c r="E37" s="91"/>
      <c r="F37" s="86"/>
      <c r="G37" s="86"/>
    </row>
    <row r="38" spans="1:7">
      <c r="A38" s="31" t="s">
        <v>53</v>
      </c>
      <c r="B38" s="7" t="s">
        <v>54</v>
      </c>
      <c r="C38" s="7"/>
      <c r="D38" s="45"/>
      <c r="E38" s="91"/>
      <c r="F38" s="86"/>
      <c r="G38" s="86"/>
    </row>
    <row r="39" spans="1:7">
      <c r="A39" s="31" t="s">
        <v>55</v>
      </c>
      <c r="B39" s="7" t="s">
        <v>56</v>
      </c>
      <c r="C39" s="7"/>
      <c r="D39" s="45"/>
      <c r="E39" s="84"/>
      <c r="F39" s="86"/>
      <c r="G39" s="86"/>
    </row>
    <row r="40" spans="1:7">
      <c r="A40" s="2" t="s">
        <v>57</v>
      </c>
      <c r="B40" s="14" t="s">
        <v>58</v>
      </c>
      <c r="C40" s="32"/>
      <c r="D40" s="15"/>
      <c r="E40" s="83"/>
      <c r="F40" s="86"/>
      <c r="G40" s="86"/>
    </row>
    <row r="41" spans="1:7">
      <c r="A41" s="4" t="s">
        <v>59</v>
      </c>
      <c r="B41" s="66" t="s">
        <v>60</v>
      </c>
      <c r="C41" s="33"/>
      <c r="D41" s="67"/>
      <c r="E41" s="31"/>
      <c r="F41" s="85">
        <v>81934.05</v>
      </c>
      <c r="G41" s="85">
        <v>48739.72</v>
      </c>
    </row>
    <row r="42" spans="1:7">
      <c r="A42" s="57" t="s">
        <v>19</v>
      </c>
      <c r="B42" s="49" t="s">
        <v>61</v>
      </c>
      <c r="C42" s="51"/>
      <c r="D42" s="68"/>
      <c r="E42" s="91">
        <v>17</v>
      </c>
      <c r="F42" s="86">
        <v>1488.5099999999998</v>
      </c>
      <c r="G42" s="86">
        <v>2351.16</v>
      </c>
    </row>
    <row r="43" spans="1:7">
      <c r="A43" s="19" t="s">
        <v>21</v>
      </c>
      <c r="B43" s="27"/>
      <c r="C43" s="46" t="s">
        <v>62</v>
      </c>
      <c r="D43" s="47"/>
      <c r="E43" s="90"/>
      <c r="F43" s="86"/>
      <c r="G43" s="86"/>
    </row>
    <row r="44" spans="1:7">
      <c r="A44" s="19" t="s">
        <v>23</v>
      </c>
      <c r="B44" s="27"/>
      <c r="C44" s="46" t="s">
        <v>63</v>
      </c>
      <c r="D44" s="47"/>
      <c r="E44" s="91">
        <v>17</v>
      </c>
      <c r="F44" s="86">
        <v>1488.5099999999998</v>
      </c>
      <c r="G44" s="86">
        <v>2351.16</v>
      </c>
    </row>
    <row r="45" spans="1:7">
      <c r="A45" s="19" t="s">
        <v>25</v>
      </c>
      <c r="B45" s="27"/>
      <c r="C45" s="46" t="s">
        <v>64</v>
      </c>
      <c r="D45" s="47"/>
      <c r="E45" s="90"/>
      <c r="F45" s="86"/>
      <c r="G45" s="86"/>
    </row>
    <row r="46" spans="1:7">
      <c r="A46" s="19" t="s">
        <v>27</v>
      </c>
      <c r="B46" s="27"/>
      <c r="C46" s="46" t="s">
        <v>65</v>
      </c>
      <c r="D46" s="47"/>
      <c r="E46" s="90"/>
      <c r="F46" s="86"/>
      <c r="G46" s="86"/>
    </row>
    <row r="47" spans="1:7">
      <c r="A47" s="19" t="s">
        <v>29</v>
      </c>
      <c r="B47" s="33"/>
      <c r="C47" s="177" t="s">
        <v>66</v>
      </c>
      <c r="D47" s="178"/>
      <c r="E47" s="90"/>
      <c r="F47" s="86"/>
      <c r="G47" s="86"/>
    </row>
    <row r="48" spans="1:7">
      <c r="A48" s="57" t="s">
        <v>31</v>
      </c>
      <c r="B48" s="69" t="s">
        <v>67</v>
      </c>
      <c r="C48" s="54"/>
      <c r="D48" s="70"/>
      <c r="E48" s="91">
        <v>18</v>
      </c>
      <c r="F48" s="86">
        <v>1084.8800000000001</v>
      </c>
      <c r="G48" s="86">
        <v>1341.52</v>
      </c>
    </row>
    <row r="49" spans="1:9">
      <c r="A49" s="57" t="s">
        <v>53</v>
      </c>
      <c r="B49" s="49" t="s">
        <v>68</v>
      </c>
      <c r="C49" s="51"/>
      <c r="D49" s="68"/>
      <c r="E49" s="91">
        <v>19</v>
      </c>
      <c r="F49" s="86">
        <v>66096.03</v>
      </c>
      <c r="G49" s="86">
        <v>27845.27</v>
      </c>
      <c r="H49" s="13"/>
      <c r="I49" s="13"/>
    </row>
    <row r="50" spans="1:9">
      <c r="A50" s="19" t="s">
        <v>69</v>
      </c>
      <c r="B50" s="51"/>
      <c r="C50" s="79" t="s">
        <v>70</v>
      </c>
      <c r="D50" s="53"/>
      <c r="E50" s="91"/>
      <c r="F50" s="86"/>
      <c r="G50" s="86"/>
      <c r="H50" s="13"/>
      <c r="I50" s="13"/>
    </row>
    <row r="51" spans="1:9">
      <c r="A51" s="80" t="s">
        <v>71</v>
      </c>
      <c r="B51" s="27"/>
      <c r="C51" s="46" t="s">
        <v>72</v>
      </c>
      <c r="D51" s="28"/>
      <c r="E51" s="91"/>
      <c r="F51" s="86"/>
      <c r="G51" s="86"/>
      <c r="H51" s="13"/>
      <c r="I51" s="13"/>
    </row>
    <row r="52" spans="1:9">
      <c r="A52" s="19" t="s">
        <v>73</v>
      </c>
      <c r="B52" s="27"/>
      <c r="C52" s="46" t="s">
        <v>74</v>
      </c>
      <c r="D52" s="47"/>
      <c r="E52" s="91"/>
      <c r="F52" s="86"/>
      <c r="G52" s="86"/>
      <c r="H52" s="13"/>
      <c r="I52" s="13"/>
    </row>
    <row r="53" spans="1:9" ht="26.25" customHeight="1">
      <c r="A53" s="19" t="s">
        <v>75</v>
      </c>
      <c r="B53" s="27"/>
      <c r="C53" s="177" t="s">
        <v>76</v>
      </c>
      <c r="D53" s="178"/>
      <c r="E53" s="91">
        <v>19</v>
      </c>
      <c r="F53" s="86">
        <v>1581.94</v>
      </c>
      <c r="G53" s="86">
        <v>1128.6600000000001</v>
      </c>
      <c r="H53" s="13"/>
      <c r="I53" s="13"/>
    </row>
    <row r="54" spans="1:9">
      <c r="A54" s="19" t="s">
        <v>77</v>
      </c>
      <c r="B54" s="27"/>
      <c r="C54" s="46" t="s">
        <v>78</v>
      </c>
      <c r="D54" s="47"/>
      <c r="E54" s="91">
        <v>19</v>
      </c>
      <c r="F54" s="86">
        <v>64514.09</v>
      </c>
      <c r="G54" s="86">
        <v>26716.61</v>
      </c>
      <c r="H54" s="13"/>
      <c r="I54" s="13"/>
    </row>
    <row r="55" spans="1:9">
      <c r="A55" s="19" t="s">
        <v>79</v>
      </c>
      <c r="B55" s="27"/>
      <c r="C55" s="46" t="s">
        <v>80</v>
      </c>
      <c r="D55" s="47"/>
      <c r="E55" s="91"/>
      <c r="F55" s="86"/>
      <c r="G55" s="86"/>
      <c r="H55" s="13"/>
      <c r="I55" s="13"/>
    </row>
    <row r="56" spans="1:9">
      <c r="A56" s="57" t="s">
        <v>55</v>
      </c>
      <c r="B56" s="5" t="s">
        <v>81</v>
      </c>
      <c r="C56" s="5"/>
      <c r="D56" s="61"/>
      <c r="E56" s="91"/>
      <c r="F56" s="86"/>
      <c r="G56" s="86"/>
      <c r="H56" s="13"/>
      <c r="I56" s="13"/>
    </row>
    <row r="57" spans="1:9">
      <c r="A57" s="57" t="s">
        <v>82</v>
      </c>
      <c r="B57" s="5" t="s">
        <v>83</v>
      </c>
      <c r="C57" s="5"/>
      <c r="D57" s="61"/>
      <c r="E57" s="91">
        <v>20</v>
      </c>
      <c r="F57" s="86">
        <v>13264.63</v>
      </c>
      <c r="G57" s="86">
        <v>17201.77</v>
      </c>
      <c r="H57" s="13"/>
      <c r="I57" s="13"/>
    </row>
    <row r="58" spans="1:9">
      <c r="A58" s="31"/>
      <c r="B58" s="21" t="s">
        <v>84</v>
      </c>
      <c r="C58" s="22"/>
      <c r="D58" s="23"/>
      <c r="E58" s="91"/>
      <c r="F58" s="92">
        <v>91770.94</v>
      </c>
      <c r="G58" s="92">
        <v>60374.369999999995</v>
      </c>
      <c r="H58" s="13"/>
      <c r="I58" s="13"/>
    </row>
    <row r="59" spans="1:9">
      <c r="A59" s="2" t="s">
        <v>85</v>
      </c>
      <c r="B59" s="14" t="s">
        <v>86</v>
      </c>
      <c r="C59" s="14"/>
      <c r="D59" s="73"/>
      <c r="E59" s="91">
        <v>21</v>
      </c>
      <c r="F59" s="85">
        <v>20493.720000000038</v>
      </c>
      <c r="G59" s="85">
        <v>32299.38</v>
      </c>
      <c r="H59" s="13"/>
      <c r="I59" s="13"/>
    </row>
    <row r="60" spans="1:9">
      <c r="A60" s="31" t="s">
        <v>19</v>
      </c>
      <c r="B60" s="7" t="s">
        <v>87</v>
      </c>
      <c r="C60" s="7"/>
      <c r="D60" s="45"/>
      <c r="E60" s="91">
        <v>21</v>
      </c>
      <c r="F60" s="86">
        <v>5853.9800000000396</v>
      </c>
      <c r="G60" s="86">
        <v>14554.29</v>
      </c>
      <c r="H60" s="13"/>
      <c r="I60" s="13"/>
    </row>
    <row r="61" spans="1:9">
      <c r="A61" s="20" t="s">
        <v>31</v>
      </c>
      <c r="B61" s="21" t="s">
        <v>88</v>
      </c>
      <c r="C61" s="22"/>
      <c r="D61" s="23"/>
      <c r="E61" s="91">
        <v>21</v>
      </c>
      <c r="F61" s="86">
        <v>5346.5600000000013</v>
      </c>
      <c r="G61" s="86"/>
      <c r="H61" s="13"/>
      <c r="I61" s="13"/>
    </row>
    <row r="62" spans="1:9">
      <c r="A62" s="31" t="s">
        <v>53</v>
      </c>
      <c r="B62" s="179" t="s">
        <v>89</v>
      </c>
      <c r="C62" s="180"/>
      <c r="D62" s="181"/>
      <c r="E62" s="91"/>
      <c r="F62" s="86">
        <v>6401.0099999999993</v>
      </c>
      <c r="G62" s="86">
        <v>15195.4</v>
      </c>
      <c r="H62" s="13"/>
      <c r="I62" s="13"/>
    </row>
    <row r="63" spans="1:9">
      <c r="A63" s="31" t="s">
        <v>90</v>
      </c>
      <c r="B63" s="7" t="s">
        <v>91</v>
      </c>
      <c r="C63" s="8"/>
      <c r="D63" s="6"/>
      <c r="E63" s="91">
        <v>21</v>
      </c>
      <c r="F63" s="86">
        <v>2892.17</v>
      </c>
      <c r="G63" s="86">
        <v>2549.69</v>
      </c>
      <c r="H63" s="13"/>
      <c r="I63" s="13"/>
    </row>
    <row r="64" spans="1:9">
      <c r="A64" s="2" t="s">
        <v>92</v>
      </c>
      <c r="B64" s="14" t="s">
        <v>93</v>
      </c>
      <c r="C64" s="32"/>
      <c r="D64" s="15"/>
      <c r="E64" s="91">
        <v>22</v>
      </c>
      <c r="F64" s="85">
        <v>63113.47</v>
      </c>
      <c r="G64" s="85">
        <v>26665.43</v>
      </c>
      <c r="H64" s="13"/>
      <c r="I64" s="62"/>
    </row>
    <row r="65" spans="1:11">
      <c r="A65" s="31" t="s">
        <v>19</v>
      </c>
      <c r="B65" s="35" t="s">
        <v>94</v>
      </c>
      <c r="C65" s="36"/>
      <c r="D65" s="18"/>
      <c r="E65" s="91"/>
      <c r="F65" s="86">
        <v>0</v>
      </c>
      <c r="G65" s="86">
        <v>0</v>
      </c>
      <c r="H65" s="13"/>
      <c r="I65" s="13"/>
      <c r="J65" s="13"/>
      <c r="K65" s="62"/>
    </row>
    <row r="66" spans="1:11">
      <c r="A66" s="24" t="s">
        <v>21</v>
      </c>
      <c r="B66" s="40"/>
      <c r="C66" s="44" t="s">
        <v>95</v>
      </c>
      <c r="D66" s="50"/>
      <c r="E66" s="91"/>
      <c r="F66" s="86"/>
      <c r="G66" s="86"/>
      <c r="H66" s="62"/>
      <c r="I66" s="13"/>
      <c r="J66" s="62"/>
      <c r="K66" s="13"/>
    </row>
    <row r="67" spans="1:11">
      <c r="A67" s="24" t="s">
        <v>23</v>
      </c>
      <c r="B67" s="8"/>
      <c r="C67" s="44" t="s">
        <v>96</v>
      </c>
      <c r="D67" s="30"/>
      <c r="E67" s="91"/>
      <c r="F67" s="86"/>
      <c r="G67" s="86"/>
      <c r="H67" s="13"/>
      <c r="I67" s="13"/>
      <c r="J67" s="13"/>
      <c r="K67" s="13"/>
    </row>
    <row r="68" spans="1:11">
      <c r="A68" s="24" t="s">
        <v>97</v>
      </c>
      <c r="B68" s="8"/>
      <c r="C68" s="44" t="s">
        <v>98</v>
      </c>
      <c r="D68" s="30"/>
      <c r="E68" s="91"/>
      <c r="F68" s="86"/>
      <c r="G68" s="86"/>
      <c r="H68" s="13"/>
      <c r="I68" s="13"/>
      <c r="J68" s="13"/>
      <c r="K68" s="13"/>
    </row>
    <row r="69" spans="1:11">
      <c r="A69" s="57" t="s">
        <v>31</v>
      </c>
      <c r="B69" s="58" t="s">
        <v>99</v>
      </c>
      <c r="C69" s="59"/>
      <c r="D69" s="60"/>
      <c r="E69" s="91">
        <v>22</v>
      </c>
      <c r="F69" s="86">
        <v>63113.47</v>
      </c>
      <c r="G69" s="86">
        <v>26665.43</v>
      </c>
      <c r="H69" s="13"/>
      <c r="I69" s="13"/>
      <c r="J69" s="13"/>
      <c r="K69" s="13"/>
    </row>
    <row r="70" spans="1:11">
      <c r="A70" s="24" t="s">
        <v>33</v>
      </c>
      <c r="B70" s="8"/>
      <c r="C70" s="44" t="s">
        <v>100</v>
      </c>
      <c r="D70" s="26"/>
      <c r="E70" s="91"/>
      <c r="F70" s="86"/>
      <c r="G70" s="86"/>
      <c r="H70" s="13"/>
      <c r="I70" s="13"/>
      <c r="J70" s="13"/>
      <c r="K70" s="13"/>
    </row>
    <row r="71" spans="1:11">
      <c r="A71" s="24" t="s">
        <v>35</v>
      </c>
      <c r="B71" s="40"/>
      <c r="C71" s="44" t="s">
        <v>101</v>
      </c>
      <c r="D71" s="50"/>
      <c r="E71" s="91"/>
      <c r="F71" s="86"/>
      <c r="G71" s="86"/>
      <c r="H71" s="13"/>
      <c r="I71" s="13"/>
      <c r="J71" s="13"/>
      <c r="K71" s="13"/>
    </row>
    <row r="72" spans="1:11">
      <c r="A72" s="24" t="s">
        <v>37</v>
      </c>
      <c r="B72" s="40"/>
      <c r="C72" s="44" t="s">
        <v>102</v>
      </c>
      <c r="D72" s="50"/>
      <c r="E72" s="91"/>
      <c r="F72" s="86"/>
      <c r="G72" s="86"/>
      <c r="H72" s="13"/>
      <c r="I72" s="13"/>
      <c r="J72" s="13"/>
      <c r="K72" s="13"/>
    </row>
    <row r="73" spans="1:11">
      <c r="A73" s="77" t="s">
        <v>39</v>
      </c>
      <c r="B73" s="51"/>
      <c r="C73" s="52" t="s">
        <v>103</v>
      </c>
      <c r="D73" s="53"/>
      <c r="E73" s="91"/>
      <c r="F73" s="86"/>
      <c r="G73" s="86"/>
      <c r="H73" s="13"/>
      <c r="I73" s="13"/>
      <c r="J73" s="13"/>
      <c r="K73" s="13"/>
    </row>
    <row r="74" spans="1:11">
      <c r="A74" s="31" t="s">
        <v>41</v>
      </c>
      <c r="B74" s="25"/>
      <c r="C74" s="25" t="s">
        <v>104</v>
      </c>
      <c r="D74" s="26"/>
      <c r="E74" s="91"/>
      <c r="F74" s="86"/>
      <c r="G74" s="86"/>
      <c r="H74" s="13"/>
      <c r="I74" s="13"/>
      <c r="J74" s="13"/>
      <c r="K74" s="13"/>
    </row>
    <row r="75" spans="1:11">
      <c r="A75" s="81" t="s">
        <v>43</v>
      </c>
      <c r="B75" s="59"/>
      <c r="C75" s="76" t="s">
        <v>105</v>
      </c>
      <c r="D75" s="63"/>
      <c r="E75" s="91"/>
      <c r="F75" s="86">
        <v>0</v>
      </c>
      <c r="G75" s="86">
        <v>4.8600000000000003</v>
      </c>
      <c r="H75" s="13"/>
      <c r="I75" s="13"/>
      <c r="J75" s="13"/>
      <c r="K75" s="13"/>
    </row>
    <row r="76" spans="1:11" ht="14.25" customHeight="1">
      <c r="A76" s="19" t="s">
        <v>106</v>
      </c>
      <c r="B76" s="27"/>
      <c r="C76" s="94" t="s">
        <v>107</v>
      </c>
      <c r="D76" s="47" t="s">
        <v>107</v>
      </c>
      <c r="E76" s="91"/>
      <c r="F76" s="86"/>
      <c r="G76" s="86">
        <v>4.8600000000000003</v>
      </c>
      <c r="H76" s="13"/>
      <c r="I76" s="13"/>
      <c r="J76" s="13"/>
      <c r="K76" s="13"/>
    </row>
    <row r="77" spans="1:11" ht="14.25" customHeight="1">
      <c r="A77" s="19" t="s">
        <v>108</v>
      </c>
      <c r="B77" s="27"/>
      <c r="C77" s="95" t="s">
        <v>109</v>
      </c>
      <c r="D77" s="47" t="s">
        <v>109</v>
      </c>
      <c r="E77" s="91"/>
      <c r="F77" s="86"/>
      <c r="G77" s="86"/>
      <c r="H77" s="13"/>
      <c r="I77" s="13"/>
      <c r="J77" s="13"/>
      <c r="K77" s="13"/>
    </row>
    <row r="78" spans="1:11">
      <c r="A78" s="19" t="s">
        <v>45</v>
      </c>
      <c r="B78" s="54"/>
      <c r="C78" s="55" t="s">
        <v>110</v>
      </c>
      <c r="D78" s="56"/>
      <c r="E78" s="91"/>
      <c r="F78" s="86"/>
      <c r="G78" s="86"/>
      <c r="H78" s="13"/>
      <c r="I78" s="13"/>
      <c r="J78" s="13"/>
      <c r="K78" s="13"/>
    </row>
    <row r="79" spans="1:11">
      <c r="A79" s="19" t="s">
        <v>47</v>
      </c>
      <c r="B79" s="34"/>
      <c r="C79" s="46" t="s">
        <v>111</v>
      </c>
      <c r="D79" s="48"/>
      <c r="E79" s="91"/>
      <c r="F79" s="86"/>
      <c r="G79" s="86"/>
      <c r="H79" s="13"/>
      <c r="I79" s="13"/>
      <c r="J79" s="13"/>
      <c r="K79" s="13"/>
    </row>
    <row r="80" spans="1:11">
      <c r="A80" s="19" t="s">
        <v>49</v>
      </c>
      <c r="B80" s="8"/>
      <c r="C80" s="44" t="s">
        <v>112</v>
      </c>
      <c r="D80" s="30"/>
      <c r="E80" s="91">
        <v>22</v>
      </c>
      <c r="F80" s="86">
        <v>4956.97</v>
      </c>
      <c r="G80" s="86"/>
      <c r="H80" s="13"/>
      <c r="I80" s="13"/>
      <c r="J80" s="13"/>
      <c r="K80" s="13"/>
    </row>
    <row r="81" spans="1:9">
      <c r="A81" s="19" t="s">
        <v>51</v>
      </c>
      <c r="B81" s="8"/>
      <c r="C81" s="44" t="s">
        <v>113</v>
      </c>
      <c r="D81" s="30"/>
      <c r="E81" s="91">
        <v>22</v>
      </c>
      <c r="F81" s="86">
        <v>43832.03</v>
      </c>
      <c r="G81" s="86"/>
      <c r="H81" s="13"/>
      <c r="I81" s="13"/>
    </row>
    <row r="82" spans="1:9">
      <c r="A82" s="24" t="s">
        <v>114</v>
      </c>
      <c r="B82" s="27"/>
      <c r="C82" s="46" t="s">
        <v>115</v>
      </c>
      <c r="D82" s="47"/>
      <c r="E82" s="91">
        <v>22</v>
      </c>
      <c r="F82" s="86">
        <v>14324.47</v>
      </c>
      <c r="G82" s="86">
        <v>26660.57</v>
      </c>
      <c r="H82" s="13"/>
      <c r="I82" s="13"/>
    </row>
    <row r="83" spans="1:9">
      <c r="A83" s="24" t="s">
        <v>116</v>
      </c>
      <c r="B83" s="8"/>
      <c r="C83" s="44" t="s">
        <v>117</v>
      </c>
      <c r="D83" s="30"/>
      <c r="E83" s="91"/>
      <c r="F83" s="86"/>
      <c r="G83" s="86"/>
      <c r="H83" s="13"/>
      <c r="I83" s="13"/>
    </row>
    <row r="84" spans="1:9">
      <c r="A84" s="2" t="s">
        <v>118</v>
      </c>
      <c r="B84" s="37" t="s">
        <v>119</v>
      </c>
      <c r="C84" s="38"/>
      <c r="D84" s="39"/>
      <c r="E84" s="91">
        <v>25</v>
      </c>
      <c r="F84" s="85">
        <v>8163.7499999999436</v>
      </c>
      <c r="G84" s="85">
        <v>1409.56</v>
      </c>
      <c r="H84" s="13"/>
      <c r="I84" s="13"/>
    </row>
    <row r="85" spans="1:9">
      <c r="A85" s="31" t="s">
        <v>19</v>
      </c>
      <c r="B85" s="7" t="s">
        <v>120</v>
      </c>
      <c r="C85" s="8"/>
      <c r="D85" s="6"/>
      <c r="E85" s="91"/>
      <c r="F85" s="86"/>
      <c r="G85" s="86"/>
      <c r="H85" s="13"/>
      <c r="I85" s="13"/>
    </row>
    <row r="86" spans="1:9">
      <c r="A86" s="31" t="s">
        <v>31</v>
      </c>
      <c r="B86" s="35" t="s">
        <v>121</v>
      </c>
      <c r="C86" s="36"/>
      <c r="D86" s="18"/>
      <c r="E86" s="91"/>
      <c r="F86" s="86">
        <v>0</v>
      </c>
      <c r="G86" s="86">
        <v>0</v>
      </c>
      <c r="H86" s="13"/>
      <c r="I86" s="13"/>
    </row>
    <row r="87" spans="1:9">
      <c r="A87" s="24" t="s">
        <v>33</v>
      </c>
      <c r="B87" s="8"/>
      <c r="C87" s="44" t="s">
        <v>122</v>
      </c>
      <c r="D87" s="30"/>
      <c r="E87" s="91"/>
      <c r="F87" s="86"/>
      <c r="G87" s="86"/>
      <c r="H87" s="13"/>
      <c r="I87" s="13"/>
    </row>
    <row r="88" spans="1:9">
      <c r="A88" s="24" t="s">
        <v>35</v>
      </c>
      <c r="B88" s="8"/>
      <c r="C88" s="44" t="s">
        <v>123</v>
      </c>
      <c r="D88" s="30"/>
      <c r="E88" s="91"/>
      <c r="F88" s="86"/>
      <c r="G88" s="86"/>
      <c r="H88" s="13"/>
      <c r="I88" s="13"/>
    </row>
    <row r="89" spans="1:9">
      <c r="A89" s="57" t="s">
        <v>53</v>
      </c>
      <c r="B89" s="28" t="s">
        <v>124</v>
      </c>
      <c r="C89" s="28"/>
      <c r="D89" s="29"/>
      <c r="E89" s="91"/>
      <c r="F89" s="86"/>
      <c r="G89" s="86"/>
      <c r="H89" s="13"/>
      <c r="I89" s="12"/>
    </row>
    <row r="90" spans="1:9">
      <c r="A90" s="20" t="s">
        <v>55</v>
      </c>
      <c r="B90" s="21" t="s">
        <v>125</v>
      </c>
      <c r="C90" s="22"/>
      <c r="D90" s="23"/>
      <c r="E90" s="91">
        <v>25</v>
      </c>
      <c r="F90" s="86">
        <v>8163.7499999999436</v>
      </c>
      <c r="G90" s="86">
        <v>1409.56</v>
      </c>
      <c r="H90" s="13"/>
      <c r="I90" s="12"/>
    </row>
    <row r="91" spans="1:9">
      <c r="A91" s="24" t="s">
        <v>126</v>
      </c>
      <c r="B91" s="32"/>
      <c r="C91" s="44" t="s">
        <v>127</v>
      </c>
      <c r="D91" s="11"/>
      <c r="E91" s="91"/>
      <c r="F91" s="86">
        <v>6754.1899999999441</v>
      </c>
      <c r="G91" s="86"/>
      <c r="H91" s="13"/>
      <c r="I91" s="12"/>
    </row>
    <row r="92" spans="1:9">
      <c r="A92" s="24" t="s">
        <v>128</v>
      </c>
      <c r="B92" s="32"/>
      <c r="C92" s="44" t="s">
        <v>129</v>
      </c>
      <c r="D92" s="11"/>
      <c r="E92" s="91"/>
      <c r="F92" s="86">
        <v>1409.56</v>
      </c>
      <c r="G92" s="86">
        <v>1409.56</v>
      </c>
      <c r="H92" s="13"/>
      <c r="I92" s="12"/>
    </row>
    <row r="93" spans="1:9">
      <c r="A93" s="2" t="s">
        <v>130</v>
      </c>
      <c r="B93" s="37" t="s">
        <v>131</v>
      </c>
      <c r="C93" s="39"/>
      <c r="D93" s="39"/>
      <c r="E93" s="91"/>
      <c r="F93" s="85"/>
      <c r="G93" s="85"/>
      <c r="H93" s="13"/>
      <c r="I93" s="12"/>
    </row>
    <row r="94" spans="1:9" ht="28.5" customHeight="1">
      <c r="A94" s="2"/>
      <c r="B94" s="182" t="s">
        <v>132</v>
      </c>
      <c r="C94" s="183"/>
      <c r="D94" s="184"/>
      <c r="E94" s="91"/>
      <c r="F94" s="93">
        <v>91770.939999999973</v>
      </c>
      <c r="G94" s="93">
        <v>60374.369999999995</v>
      </c>
      <c r="H94" s="13"/>
      <c r="I94" s="12"/>
    </row>
    <row r="95" spans="1:9">
      <c r="A95" s="42"/>
      <c r="B95" s="41"/>
      <c r="C95" s="41"/>
      <c r="D95" s="41"/>
      <c r="E95" s="41"/>
      <c r="F95" s="43"/>
      <c r="G95" s="43"/>
      <c r="H95" s="13"/>
      <c r="I95" s="12"/>
    </row>
    <row r="96" spans="1:9">
      <c r="A96" s="186" t="s">
        <v>133</v>
      </c>
      <c r="B96" s="186"/>
      <c r="C96" s="186"/>
      <c r="D96" s="186"/>
      <c r="E96" s="88"/>
      <c r="F96" s="159" t="s">
        <v>134</v>
      </c>
      <c r="G96" s="159"/>
      <c r="H96" s="13"/>
      <c r="I96" s="12"/>
    </row>
    <row r="97" spans="1:11" ht="21" customHeight="1">
      <c r="A97" s="185" t="s">
        <v>135</v>
      </c>
      <c r="B97" s="185"/>
      <c r="C97" s="185"/>
      <c r="D97" s="185"/>
      <c r="E97" s="43" t="s">
        <v>136</v>
      </c>
      <c r="F97" s="158" t="s">
        <v>137</v>
      </c>
      <c r="G97" s="158"/>
      <c r="H97" s="13"/>
      <c r="I97" s="12"/>
      <c r="J97" s="13"/>
      <c r="K97" s="13"/>
    </row>
    <row r="98" spans="1:11">
      <c r="A98" s="10"/>
      <c r="B98" s="10"/>
      <c r="C98" s="10"/>
      <c r="D98" s="10"/>
      <c r="E98" s="10"/>
      <c r="F98" s="10"/>
      <c r="G98" s="10"/>
      <c r="H98" s="13"/>
      <c r="I98" s="12"/>
      <c r="J98" s="13"/>
      <c r="K98" s="13"/>
    </row>
    <row r="99" spans="1:11">
      <c r="A99" s="188" t="s">
        <v>138</v>
      </c>
      <c r="B99" s="188"/>
      <c r="C99" s="188"/>
      <c r="D99" s="188"/>
      <c r="E99" s="89"/>
      <c r="F99" s="169" t="s">
        <v>139</v>
      </c>
      <c r="G99" s="169"/>
      <c r="H99" s="13"/>
      <c r="I99" s="12"/>
      <c r="J99" s="13"/>
      <c r="K99" s="13"/>
    </row>
    <row r="100" spans="1:11">
      <c r="A100" s="187" t="s">
        <v>140</v>
      </c>
      <c r="B100" s="187"/>
      <c r="C100" s="187"/>
      <c r="D100" s="187"/>
      <c r="E100" s="62" t="s">
        <v>136</v>
      </c>
      <c r="F100" s="168" t="s">
        <v>137</v>
      </c>
      <c r="G100" s="168"/>
      <c r="H100" s="87"/>
      <c r="I100" s="12"/>
      <c r="J100" s="13"/>
      <c r="K100" s="12"/>
    </row>
    <row r="101" spans="1:11">
      <c r="A101" s="71"/>
      <c r="B101" s="71"/>
      <c r="C101" s="71"/>
      <c r="D101" s="71"/>
      <c r="E101" s="72"/>
      <c r="F101" s="10"/>
      <c r="G101" s="10"/>
      <c r="H101" s="12"/>
      <c r="I101" s="12"/>
      <c r="J101" s="12"/>
      <c r="K101" s="12"/>
    </row>
    <row r="102" spans="1:11">
      <c r="A102" s="71"/>
      <c r="B102" s="71"/>
      <c r="C102" s="71"/>
      <c r="D102" s="71"/>
      <c r="E102" s="72"/>
      <c r="F102" s="10"/>
      <c r="G102" s="10"/>
      <c r="H102" s="12"/>
      <c r="I102" s="12"/>
      <c r="J102" s="12"/>
      <c r="K102" s="12"/>
    </row>
    <row r="103" spans="1:11">
      <c r="A103" s="13"/>
      <c r="B103" s="13"/>
      <c r="C103" s="13"/>
      <c r="D103" s="13"/>
      <c r="E103" s="43"/>
      <c r="F103" s="13"/>
      <c r="G103" s="13"/>
      <c r="H103" s="12"/>
      <c r="I103" s="12"/>
      <c r="J103" s="12"/>
      <c r="K103" s="12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7" workbookViewId="0">
      <selection activeCell="M20" sqref="M20"/>
    </sheetView>
  </sheetViews>
  <sheetFormatPr defaultRowHeight="15"/>
  <cols>
    <col min="1" max="1" width="9.28515625" customWidth="1"/>
    <col min="2" max="2" width="0.140625" customWidth="1"/>
    <col min="6" max="6" width="33.85546875" customWidth="1"/>
    <col min="7" max="7" width="14.42578125" customWidth="1"/>
    <col min="8" max="8" width="13.5703125" customWidth="1"/>
    <col min="9" max="9" width="13.42578125" customWidth="1"/>
  </cols>
  <sheetData>
    <row r="1" spans="1:9">
      <c r="A1" s="96"/>
      <c r="B1" s="96"/>
      <c r="C1" s="96"/>
      <c r="D1" s="96"/>
      <c r="E1" s="96"/>
      <c r="F1" s="96"/>
      <c r="G1" s="97"/>
      <c r="H1" s="97"/>
      <c r="I1" s="96"/>
    </row>
    <row r="2" spans="1:9" ht="15.75">
      <c r="A2" s="96"/>
      <c r="B2" s="96"/>
      <c r="C2" s="96"/>
      <c r="D2" s="98"/>
      <c r="E2" s="96"/>
      <c r="F2" s="96"/>
      <c r="G2" s="99" t="s">
        <v>141</v>
      </c>
      <c r="H2" s="100"/>
      <c r="I2" s="100"/>
    </row>
    <row r="3" spans="1:9" ht="15.75">
      <c r="A3" s="96"/>
      <c r="B3" s="96"/>
      <c r="C3" s="96"/>
      <c r="D3" s="96"/>
      <c r="E3" s="96"/>
      <c r="F3" s="96"/>
      <c r="G3" s="99" t="s">
        <v>1</v>
      </c>
      <c r="H3" s="100"/>
      <c r="I3" s="100"/>
    </row>
    <row r="4" spans="1:9">
      <c r="A4" s="96"/>
      <c r="B4" s="96"/>
      <c r="C4" s="96"/>
      <c r="D4" s="96"/>
      <c r="E4" s="96"/>
      <c r="F4" s="96"/>
      <c r="G4" s="96"/>
      <c r="H4" s="96"/>
      <c r="I4" s="96"/>
    </row>
    <row r="5" spans="1:9" ht="15.75">
      <c r="A5" s="191" t="s">
        <v>142</v>
      </c>
      <c r="B5" s="192"/>
      <c r="C5" s="192"/>
      <c r="D5" s="192"/>
      <c r="E5" s="192"/>
      <c r="F5" s="192"/>
      <c r="G5" s="192"/>
      <c r="H5" s="192"/>
      <c r="I5" s="192"/>
    </row>
    <row r="6" spans="1:9" ht="15.75">
      <c r="A6" s="193" t="s">
        <v>143</v>
      </c>
      <c r="B6" s="192"/>
      <c r="C6" s="192"/>
      <c r="D6" s="192"/>
      <c r="E6" s="192"/>
      <c r="F6" s="192"/>
      <c r="G6" s="192"/>
      <c r="H6" s="192"/>
      <c r="I6" s="192"/>
    </row>
    <row r="7" spans="1:9" ht="15.75">
      <c r="A7" s="194" t="s">
        <v>3</v>
      </c>
      <c r="B7" s="195"/>
      <c r="C7" s="195"/>
      <c r="D7" s="195"/>
      <c r="E7" s="195"/>
      <c r="F7" s="195"/>
      <c r="G7" s="195"/>
      <c r="H7" s="195"/>
      <c r="I7" s="195"/>
    </row>
    <row r="8" spans="1:9">
      <c r="A8" s="189" t="s">
        <v>144</v>
      </c>
      <c r="B8" s="190"/>
      <c r="C8" s="190"/>
      <c r="D8" s="190"/>
      <c r="E8" s="190"/>
      <c r="F8" s="190"/>
      <c r="G8" s="190"/>
      <c r="H8" s="190"/>
      <c r="I8" s="190"/>
    </row>
    <row r="9" spans="1:9">
      <c r="A9" s="189" t="s">
        <v>145</v>
      </c>
      <c r="B9" s="190"/>
      <c r="C9" s="190"/>
      <c r="D9" s="190"/>
      <c r="E9" s="190"/>
      <c r="F9" s="190"/>
      <c r="G9" s="190"/>
      <c r="H9" s="190"/>
      <c r="I9" s="190"/>
    </row>
    <row r="10" spans="1:9">
      <c r="A10" s="189" t="s">
        <v>146</v>
      </c>
      <c r="B10" s="190"/>
      <c r="C10" s="190"/>
      <c r="D10" s="190"/>
      <c r="E10" s="190"/>
      <c r="F10" s="190"/>
      <c r="G10" s="190"/>
      <c r="H10" s="190"/>
      <c r="I10" s="190"/>
    </row>
    <row r="11" spans="1:9">
      <c r="A11" s="189" t="s">
        <v>147</v>
      </c>
      <c r="B11" s="192"/>
      <c r="C11" s="192"/>
      <c r="D11" s="192"/>
      <c r="E11" s="192"/>
      <c r="F11" s="192"/>
      <c r="G11" s="192"/>
      <c r="H11" s="192"/>
      <c r="I11" s="192"/>
    </row>
    <row r="12" spans="1:9">
      <c r="A12" s="197"/>
      <c r="B12" s="190"/>
      <c r="C12" s="190"/>
      <c r="D12" s="190"/>
      <c r="E12" s="190"/>
      <c r="F12" s="190"/>
      <c r="G12" s="190"/>
      <c r="H12" s="190"/>
      <c r="I12" s="190"/>
    </row>
    <row r="13" spans="1:9">
      <c r="A13" s="198" t="s">
        <v>148</v>
      </c>
      <c r="B13" s="199"/>
      <c r="C13" s="199"/>
      <c r="D13" s="199"/>
      <c r="E13" s="199"/>
      <c r="F13" s="199"/>
      <c r="G13" s="199"/>
      <c r="H13" s="199"/>
      <c r="I13" s="199"/>
    </row>
    <row r="14" spans="1:9">
      <c r="A14" s="189"/>
      <c r="B14" s="190"/>
      <c r="C14" s="190"/>
      <c r="D14" s="190"/>
      <c r="E14" s="190"/>
      <c r="F14" s="190"/>
      <c r="G14" s="190"/>
      <c r="H14" s="190"/>
      <c r="I14" s="190"/>
    </row>
    <row r="15" spans="1:9">
      <c r="A15" s="198" t="s">
        <v>8</v>
      </c>
      <c r="B15" s="199"/>
      <c r="C15" s="199"/>
      <c r="D15" s="199"/>
      <c r="E15" s="199"/>
      <c r="F15" s="199"/>
      <c r="G15" s="199"/>
      <c r="H15" s="199"/>
      <c r="I15" s="199"/>
    </row>
    <row r="16" spans="1:9">
      <c r="A16" s="101"/>
      <c r="B16" s="102"/>
      <c r="C16" s="102"/>
      <c r="D16" s="102"/>
      <c r="E16" s="102"/>
      <c r="F16" s="102"/>
      <c r="G16" s="102"/>
      <c r="H16" s="102"/>
      <c r="I16" s="102"/>
    </row>
    <row r="17" spans="1:9">
      <c r="A17" s="200" t="s">
        <v>149</v>
      </c>
      <c r="B17" s="190"/>
      <c r="C17" s="190"/>
      <c r="D17" s="190"/>
      <c r="E17" s="190"/>
      <c r="F17" s="190"/>
      <c r="G17" s="190"/>
      <c r="H17" s="190"/>
      <c r="I17" s="190"/>
    </row>
    <row r="18" spans="1:9">
      <c r="A18" s="189" t="s">
        <v>10</v>
      </c>
      <c r="B18" s="190"/>
      <c r="C18" s="190"/>
      <c r="D18" s="190"/>
      <c r="E18" s="190"/>
      <c r="F18" s="190"/>
      <c r="G18" s="190"/>
      <c r="H18" s="190"/>
      <c r="I18" s="190"/>
    </row>
    <row r="19" spans="1:9">
      <c r="A19" s="201" t="s">
        <v>150</v>
      </c>
      <c r="B19" s="190"/>
      <c r="C19" s="190"/>
      <c r="D19" s="190"/>
      <c r="E19" s="190"/>
      <c r="F19" s="190"/>
      <c r="G19" s="190"/>
      <c r="H19" s="190"/>
      <c r="I19" s="190"/>
    </row>
    <row r="20" spans="1:9" ht="47.25">
      <c r="A20" s="202" t="s">
        <v>12</v>
      </c>
      <c r="B20" s="202"/>
      <c r="C20" s="202" t="s">
        <v>13</v>
      </c>
      <c r="D20" s="203"/>
      <c r="E20" s="203"/>
      <c r="F20" s="203"/>
      <c r="G20" s="103" t="s">
        <v>151</v>
      </c>
      <c r="H20" s="103" t="s">
        <v>152</v>
      </c>
      <c r="I20" s="103" t="s">
        <v>153</v>
      </c>
    </row>
    <row r="21" spans="1:9" ht="15.75">
      <c r="A21" s="104" t="s">
        <v>17</v>
      </c>
      <c r="B21" s="105" t="s">
        <v>154</v>
      </c>
      <c r="C21" s="204" t="s">
        <v>154</v>
      </c>
      <c r="D21" s="205"/>
      <c r="E21" s="205"/>
      <c r="F21" s="205"/>
      <c r="G21" s="106">
        <v>26</v>
      </c>
      <c r="H21" s="107">
        <f>SUM(H22,H27,H28)</f>
        <v>513718.67</v>
      </c>
      <c r="I21" s="107">
        <f>SUM(I22,I27,I28)</f>
        <v>384002.63</v>
      </c>
    </row>
    <row r="22" spans="1:9" ht="15.75">
      <c r="A22" s="108" t="s">
        <v>19</v>
      </c>
      <c r="B22" s="109" t="s">
        <v>155</v>
      </c>
      <c r="C22" s="196" t="s">
        <v>155</v>
      </c>
      <c r="D22" s="196"/>
      <c r="E22" s="196"/>
      <c r="F22" s="196"/>
      <c r="G22" s="110">
        <v>26</v>
      </c>
      <c r="H22" s="111">
        <f>SUM(H23:H26)</f>
        <v>506961.13</v>
      </c>
      <c r="I22" s="111">
        <f>SUM(I23:I26)</f>
        <v>378564.07</v>
      </c>
    </row>
    <row r="23" spans="1:9" ht="15.75">
      <c r="A23" s="108" t="s">
        <v>156</v>
      </c>
      <c r="B23" s="109" t="s">
        <v>87</v>
      </c>
      <c r="C23" s="196" t="s">
        <v>87</v>
      </c>
      <c r="D23" s="196"/>
      <c r="E23" s="196"/>
      <c r="F23" s="196"/>
      <c r="G23" s="110" t="s">
        <v>157</v>
      </c>
      <c r="H23" s="112">
        <v>488787.57</v>
      </c>
      <c r="I23" s="112">
        <v>371179.59</v>
      </c>
    </row>
    <row r="24" spans="1:9" ht="15.75">
      <c r="A24" s="108" t="s">
        <v>158</v>
      </c>
      <c r="B24" s="113" t="s">
        <v>159</v>
      </c>
      <c r="C24" s="206" t="s">
        <v>159</v>
      </c>
      <c r="D24" s="206"/>
      <c r="E24" s="206"/>
      <c r="F24" s="206"/>
      <c r="G24" s="110" t="s">
        <v>160</v>
      </c>
      <c r="H24" s="112">
        <v>7551.5599999999995</v>
      </c>
      <c r="I24" s="112">
        <v>46.48</v>
      </c>
    </row>
    <row r="25" spans="1:9" ht="15.75">
      <c r="A25" s="108" t="s">
        <v>161</v>
      </c>
      <c r="B25" s="109" t="s">
        <v>162</v>
      </c>
      <c r="C25" s="206" t="s">
        <v>162</v>
      </c>
      <c r="D25" s="206"/>
      <c r="E25" s="206"/>
      <c r="F25" s="206"/>
      <c r="G25" s="110" t="s">
        <v>163</v>
      </c>
      <c r="H25" s="112">
        <v>8794.39</v>
      </c>
      <c r="I25" s="112">
        <v>5948.2</v>
      </c>
    </row>
    <row r="26" spans="1:9" ht="15.75">
      <c r="A26" s="108" t="s">
        <v>164</v>
      </c>
      <c r="B26" s="113" t="s">
        <v>165</v>
      </c>
      <c r="C26" s="206" t="s">
        <v>165</v>
      </c>
      <c r="D26" s="206"/>
      <c r="E26" s="206"/>
      <c r="F26" s="206"/>
      <c r="G26" s="110" t="s">
        <v>166</v>
      </c>
      <c r="H26" s="112">
        <v>1827.6100000000001</v>
      </c>
      <c r="I26" s="112">
        <v>1389.8</v>
      </c>
    </row>
    <row r="27" spans="1:9" ht="15.75">
      <c r="A27" s="108" t="s">
        <v>31</v>
      </c>
      <c r="B27" s="109" t="s">
        <v>167</v>
      </c>
      <c r="C27" s="206" t="s">
        <v>167</v>
      </c>
      <c r="D27" s="206"/>
      <c r="E27" s="206"/>
      <c r="F27" s="206"/>
      <c r="G27" s="110"/>
      <c r="H27" s="111"/>
      <c r="I27" s="114"/>
    </row>
    <row r="28" spans="1:9" ht="15.75">
      <c r="A28" s="108" t="s">
        <v>53</v>
      </c>
      <c r="B28" s="109" t="s">
        <v>168</v>
      </c>
      <c r="C28" s="206" t="s">
        <v>168</v>
      </c>
      <c r="D28" s="206"/>
      <c r="E28" s="206"/>
      <c r="F28" s="206"/>
      <c r="G28" s="110"/>
      <c r="H28" s="111">
        <f>SUM(H29)+SUM(H30)</f>
        <v>6757.54</v>
      </c>
      <c r="I28" s="111">
        <v>5438.56</v>
      </c>
    </row>
    <row r="29" spans="1:9" ht="15.75">
      <c r="A29" s="108" t="s">
        <v>169</v>
      </c>
      <c r="B29" s="113" t="s">
        <v>170</v>
      </c>
      <c r="C29" s="206" t="s">
        <v>170</v>
      </c>
      <c r="D29" s="206"/>
      <c r="E29" s="206"/>
      <c r="F29" s="206"/>
      <c r="G29" s="110"/>
      <c r="H29" s="112">
        <v>6757.54</v>
      </c>
      <c r="I29" s="112">
        <v>5438.56</v>
      </c>
    </row>
    <row r="30" spans="1:9" ht="15.75">
      <c r="A30" s="108" t="s">
        <v>171</v>
      </c>
      <c r="B30" s="113" t="s">
        <v>172</v>
      </c>
      <c r="C30" s="206" t="s">
        <v>172</v>
      </c>
      <c r="D30" s="206"/>
      <c r="E30" s="206"/>
      <c r="F30" s="206"/>
      <c r="G30" s="110"/>
      <c r="H30" s="112"/>
      <c r="I30" s="112"/>
    </row>
    <row r="31" spans="1:9" ht="15.75">
      <c r="A31" s="104" t="s">
        <v>57</v>
      </c>
      <c r="B31" s="105" t="s">
        <v>173</v>
      </c>
      <c r="C31" s="204" t="s">
        <v>173</v>
      </c>
      <c r="D31" s="204"/>
      <c r="E31" s="204"/>
      <c r="F31" s="204"/>
      <c r="G31" s="106">
        <v>28</v>
      </c>
      <c r="H31" s="107">
        <f>SUM(H32:H45)</f>
        <v>506964.47999999998</v>
      </c>
      <c r="I31" s="107">
        <f>SUM(I32:I45)</f>
        <v>378564.07</v>
      </c>
    </row>
    <row r="32" spans="1:9" ht="15.75">
      <c r="A32" s="108" t="s">
        <v>19</v>
      </c>
      <c r="B32" s="109" t="s">
        <v>174</v>
      </c>
      <c r="C32" s="206" t="s">
        <v>175</v>
      </c>
      <c r="D32" s="207"/>
      <c r="E32" s="207"/>
      <c r="F32" s="207"/>
      <c r="G32" s="110" t="s">
        <v>176</v>
      </c>
      <c r="H32" s="112">
        <v>420393.29000000004</v>
      </c>
      <c r="I32" s="112">
        <v>316136.78000000003</v>
      </c>
    </row>
    <row r="33" spans="1:9" ht="15.75">
      <c r="A33" s="108" t="s">
        <v>31</v>
      </c>
      <c r="B33" s="109" t="s">
        <v>177</v>
      </c>
      <c r="C33" s="206" t="s">
        <v>178</v>
      </c>
      <c r="D33" s="207"/>
      <c r="E33" s="207"/>
      <c r="F33" s="207"/>
      <c r="G33" s="110" t="s">
        <v>179</v>
      </c>
      <c r="H33" s="112">
        <v>2425.9899999999998</v>
      </c>
      <c r="I33" s="112">
        <v>1612.14</v>
      </c>
    </row>
    <row r="34" spans="1:9" ht="15.75">
      <c r="A34" s="108" t="s">
        <v>53</v>
      </c>
      <c r="B34" s="109" t="s">
        <v>180</v>
      </c>
      <c r="C34" s="206" t="s">
        <v>181</v>
      </c>
      <c r="D34" s="207"/>
      <c r="E34" s="207"/>
      <c r="F34" s="207"/>
      <c r="G34" s="110" t="s">
        <v>182</v>
      </c>
      <c r="H34" s="112">
        <v>23492.87</v>
      </c>
      <c r="I34" s="112">
        <v>20575.55</v>
      </c>
    </row>
    <row r="35" spans="1:9" ht="15.75">
      <c r="A35" s="108" t="s">
        <v>55</v>
      </c>
      <c r="B35" s="109" t="s">
        <v>183</v>
      </c>
      <c r="C35" s="196" t="s">
        <v>184</v>
      </c>
      <c r="D35" s="207"/>
      <c r="E35" s="207"/>
      <c r="F35" s="207"/>
      <c r="G35" s="110">
        <v>28.9</v>
      </c>
      <c r="H35" s="112">
        <v>3193.64</v>
      </c>
      <c r="I35" s="112">
        <v>3033.64</v>
      </c>
    </row>
    <row r="36" spans="1:9" ht="15.75">
      <c r="A36" s="108" t="s">
        <v>82</v>
      </c>
      <c r="B36" s="109" t="s">
        <v>185</v>
      </c>
      <c r="C36" s="196" t="s">
        <v>186</v>
      </c>
      <c r="D36" s="207"/>
      <c r="E36" s="207"/>
      <c r="F36" s="207"/>
      <c r="G36" s="110" t="s">
        <v>187</v>
      </c>
      <c r="H36" s="112">
        <v>13721.86</v>
      </c>
      <c r="I36" s="112">
        <v>11514.8</v>
      </c>
    </row>
    <row r="37" spans="1:9" ht="15.75">
      <c r="A37" s="108" t="s">
        <v>188</v>
      </c>
      <c r="B37" s="109" t="s">
        <v>189</v>
      </c>
      <c r="C37" s="196" t="s">
        <v>190</v>
      </c>
      <c r="D37" s="207"/>
      <c r="E37" s="207"/>
      <c r="F37" s="207"/>
      <c r="G37" s="110" t="s">
        <v>191</v>
      </c>
      <c r="H37" s="112">
        <v>560</v>
      </c>
      <c r="I37" s="112">
        <v>283</v>
      </c>
    </row>
    <row r="38" spans="1:9" ht="15.75">
      <c r="A38" s="108" t="s">
        <v>192</v>
      </c>
      <c r="B38" s="109" t="s">
        <v>193</v>
      </c>
      <c r="C38" s="196" t="s">
        <v>194</v>
      </c>
      <c r="D38" s="207"/>
      <c r="E38" s="207"/>
      <c r="F38" s="207"/>
      <c r="G38" s="110"/>
      <c r="H38" s="112"/>
      <c r="I38" s="112"/>
    </row>
    <row r="39" spans="1:9" ht="15.75">
      <c r="A39" s="108" t="s">
        <v>195</v>
      </c>
      <c r="B39" s="109" t="s">
        <v>196</v>
      </c>
      <c r="C39" s="206" t="s">
        <v>196</v>
      </c>
      <c r="D39" s="207"/>
      <c r="E39" s="207"/>
      <c r="F39" s="207"/>
      <c r="G39" s="110" t="s">
        <v>197</v>
      </c>
      <c r="H39" s="112">
        <v>0</v>
      </c>
      <c r="I39" s="112">
        <v>0</v>
      </c>
    </row>
    <row r="40" spans="1:9" ht="15.75">
      <c r="A40" s="108" t="s">
        <v>198</v>
      </c>
      <c r="B40" s="109" t="s">
        <v>199</v>
      </c>
      <c r="C40" s="196" t="s">
        <v>199</v>
      </c>
      <c r="D40" s="207"/>
      <c r="E40" s="207"/>
      <c r="F40" s="207"/>
      <c r="G40" s="110" t="s">
        <v>200</v>
      </c>
      <c r="H40" s="112">
        <v>33809.17</v>
      </c>
      <c r="I40" s="112">
        <v>19327.47</v>
      </c>
    </row>
    <row r="41" spans="1:9" ht="15.75">
      <c r="A41" s="108" t="s">
        <v>201</v>
      </c>
      <c r="B41" s="109" t="s">
        <v>202</v>
      </c>
      <c r="C41" s="206" t="s">
        <v>203</v>
      </c>
      <c r="D41" s="203"/>
      <c r="E41" s="203"/>
      <c r="F41" s="203"/>
      <c r="G41" s="110"/>
      <c r="H41" s="112"/>
      <c r="I41" s="112"/>
    </row>
    <row r="42" spans="1:9" ht="15.75">
      <c r="A42" s="108" t="s">
        <v>204</v>
      </c>
      <c r="B42" s="109" t="s">
        <v>205</v>
      </c>
      <c r="C42" s="206" t="s">
        <v>206</v>
      </c>
      <c r="D42" s="207"/>
      <c r="E42" s="207"/>
      <c r="F42" s="207"/>
      <c r="G42" s="110"/>
      <c r="H42" s="112"/>
      <c r="I42" s="112"/>
    </row>
    <row r="43" spans="1:9" ht="15.75">
      <c r="A43" s="108" t="s">
        <v>207</v>
      </c>
      <c r="B43" s="109" t="s">
        <v>208</v>
      </c>
      <c r="C43" s="206" t="s">
        <v>209</v>
      </c>
      <c r="D43" s="207"/>
      <c r="E43" s="207"/>
      <c r="F43" s="207"/>
      <c r="G43" s="110"/>
      <c r="H43" s="112"/>
      <c r="I43" s="112"/>
    </row>
    <row r="44" spans="1:9" ht="15.75">
      <c r="A44" s="108" t="s">
        <v>210</v>
      </c>
      <c r="B44" s="109" t="s">
        <v>211</v>
      </c>
      <c r="C44" s="206" t="s">
        <v>212</v>
      </c>
      <c r="D44" s="207"/>
      <c r="E44" s="207"/>
      <c r="F44" s="207"/>
      <c r="G44" s="110" t="s">
        <v>213</v>
      </c>
      <c r="H44" s="112">
        <v>9367.66</v>
      </c>
      <c r="I44" s="112">
        <v>6080.69</v>
      </c>
    </row>
    <row r="45" spans="1:9" ht="15.75">
      <c r="A45" s="108" t="s">
        <v>214</v>
      </c>
      <c r="B45" s="109" t="s">
        <v>215</v>
      </c>
      <c r="C45" s="211" t="s">
        <v>216</v>
      </c>
      <c r="D45" s="212"/>
      <c r="E45" s="212"/>
      <c r="F45" s="213"/>
      <c r="G45" s="110"/>
      <c r="H45" s="112"/>
      <c r="I45" s="112"/>
    </row>
    <row r="46" spans="1:9" ht="15.75">
      <c r="A46" s="105" t="s">
        <v>59</v>
      </c>
      <c r="B46" s="115" t="s">
        <v>217</v>
      </c>
      <c r="C46" s="208" t="s">
        <v>217</v>
      </c>
      <c r="D46" s="209"/>
      <c r="E46" s="209"/>
      <c r="F46" s="210"/>
      <c r="G46" s="106"/>
      <c r="H46" s="107">
        <f>H21-H31</f>
        <v>6754.1900000000023</v>
      </c>
      <c r="I46" s="107">
        <f>I21-I31</f>
        <v>5438.5599999999977</v>
      </c>
    </row>
    <row r="47" spans="1:9" ht="15.75">
      <c r="A47" s="105" t="s">
        <v>85</v>
      </c>
      <c r="B47" s="105" t="s">
        <v>218</v>
      </c>
      <c r="C47" s="214" t="s">
        <v>218</v>
      </c>
      <c r="D47" s="209"/>
      <c r="E47" s="209"/>
      <c r="F47" s="210"/>
      <c r="G47" s="116"/>
      <c r="H47" s="107">
        <f>IF(TYPE(H48)=1,H48,0)-IF(TYPE(H49)=1,H49,0)-IF(TYPE(H50)=1,H50,0)</f>
        <v>0</v>
      </c>
      <c r="I47" s="107">
        <f>IF(TYPE(I48)=1,I48,0)-IF(TYPE(I49)=1,I49,0)-IF(TYPE(I50)=1,I50,0)</f>
        <v>0</v>
      </c>
    </row>
    <row r="48" spans="1:9" ht="15.75">
      <c r="A48" s="113" t="s">
        <v>219</v>
      </c>
      <c r="B48" s="109" t="s">
        <v>220</v>
      </c>
      <c r="C48" s="211" t="s">
        <v>221</v>
      </c>
      <c r="D48" s="212"/>
      <c r="E48" s="212"/>
      <c r="F48" s="213"/>
      <c r="G48" s="117"/>
      <c r="H48" s="111"/>
      <c r="I48" s="112"/>
    </row>
    <row r="49" spans="1:9" ht="15.75">
      <c r="A49" s="113" t="s">
        <v>31</v>
      </c>
      <c r="B49" s="109" t="s">
        <v>222</v>
      </c>
      <c r="C49" s="211" t="s">
        <v>222</v>
      </c>
      <c r="D49" s="212"/>
      <c r="E49" s="212"/>
      <c r="F49" s="213"/>
      <c r="G49" s="117"/>
      <c r="H49" s="112"/>
      <c r="I49" s="112"/>
    </row>
    <row r="50" spans="1:9" ht="15.75">
      <c r="A50" s="113" t="s">
        <v>223</v>
      </c>
      <c r="B50" s="109" t="s">
        <v>224</v>
      </c>
      <c r="C50" s="211" t="s">
        <v>225</v>
      </c>
      <c r="D50" s="212"/>
      <c r="E50" s="212"/>
      <c r="F50" s="213"/>
      <c r="G50" s="117"/>
      <c r="H50" s="112"/>
      <c r="I50" s="112"/>
    </row>
    <row r="51" spans="1:9" ht="15.75">
      <c r="A51" s="105" t="s">
        <v>92</v>
      </c>
      <c r="B51" s="115" t="s">
        <v>226</v>
      </c>
      <c r="C51" s="208" t="s">
        <v>226</v>
      </c>
      <c r="D51" s="209"/>
      <c r="E51" s="209"/>
      <c r="F51" s="210"/>
      <c r="G51" s="116"/>
      <c r="H51" s="112"/>
      <c r="I51" s="112"/>
    </row>
    <row r="52" spans="1:9" ht="15.75">
      <c r="A52" s="105" t="s">
        <v>118</v>
      </c>
      <c r="B52" s="115" t="s">
        <v>227</v>
      </c>
      <c r="C52" s="215" t="s">
        <v>227</v>
      </c>
      <c r="D52" s="216"/>
      <c r="E52" s="216"/>
      <c r="F52" s="217"/>
      <c r="G52" s="116"/>
      <c r="H52" s="112"/>
      <c r="I52" s="112"/>
    </row>
    <row r="53" spans="1:9" ht="15.75">
      <c r="A53" s="105" t="s">
        <v>130</v>
      </c>
      <c r="B53" s="115" t="s">
        <v>228</v>
      </c>
      <c r="C53" s="208" t="s">
        <v>228</v>
      </c>
      <c r="D53" s="209"/>
      <c r="E53" s="209"/>
      <c r="F53" s="210"/>
      <c r="G53" s="116"/>
      <c r="H53" s="112"/>
      <c r="I53" s="112"/>
    </row>
    <row r="54" spans="1:9" ht="15.75">
      <c r="A54" s="105" t="s">
        <v>229</v>
      </c>
      <c r="B54" s="105" t="s">
        <v>230</v>
      </c>
      <c r="C54" s="218" t="s">
        <v>230</v>
      </c>
      <c r="D54" s="216"/>
      <c r="E54" s="216"/>
      <c r="F54" s="217"/>
      <c r="G54" s="116">
        <v>29</v>
      </c>
      <c r="H54" s="107">
        <f>SUM(H46,H47,H51,H52,H53)</f>
        <v>6754.1900000000023</v>
      </c>
      <c r="I54" s="107">
        <f>SUM(I46,I47,I51,I52,I53)</f>
        <v>5438.5599999999977</v>
      </c>
    </row>
    <row r="55" spans="1:9" ht="15.75">
      <c r="A55" s="105" t="s">
        <v>19</v>
      </c>
      <c r="B55" s="105" t="s">
        <v>231</v>
      </c>
      <c r="C55" s="214" t="s">
        <v>231</v>
      </c>
      <c r="D55" s="209"/>
      <c r="E55" s="209"/>
      <c r="F55" s="210"/>
      <c r="G55" s="116"/>
      <c r="H55" s="112"/>
      <c r="I55" s="112"/>
    </row>
    <row r="56" spans="1:9" ht="15.75">
      <c r="A56" s="105" t="s">
        <v>232</v>
      </c>
      <c r="B56" s="115" t="s">
        <v>233</v>
      </c>
      <c r="C56" s="208" t="s">
        <v>233</v>
      </c>
      <c r="D56" s="209"/>
      <c r="E56" s="209"/>
      <c r="F56" s="210"/>
      <c r="G56" s="116"/>
      <c r="H56" s="107">
        <f>SUM(H54,H55)</f>
        <v>6754.1900000000023</v>
      </c>
      <c r="I56" s="107">
        <f>SUM(I54,I55)</f>
        <v>5438.5599999999977</v>
      </c>
    </row>
    <row r="57" spans="1:9" ht="15.75">
      <c r="A57" s="113" t="s">
        <v>19</v>
      </c>
      <c r="B57" s="109" t="s">
        <v>234</v>
      </c>
      <c r="C57" s="211" t="s">
        <v>234</v>
      </c>
      <c r="D57" s="212"/>
      <c r="E57" s="212"/>
      <c r="F57" s="213"/>
      <c r="G57" s="117"/>
      <c r="H57" s="111"/>
      <c r="I57" s="111"/>
    </row>
    <row r="58" spans="1:9" ht="15.75">
      <c r="A58" s="113" t="s">
        <v>31</v>
      </c>
      <c r="B58" s="109" t="s">
        <v>235</v>
      </c>
      <c r="C58" s="211" t="s">
        <v>235</v>
      </c>
      <c r="D58" s="212"/>
      <c r="E58" s="212"/>
      <c r="F58" s="213"/>
      <c r="G58" s="117"/>
      <c r="H58" s="111"/>
      <c r="I58" s="111"/>
    </row>
    <row r="59" spans="1:9">
      <c r="A59" s="118"/>
      <c r="B59" s="118"/>
      <c r="C59" s="118"/>
      <c r="D59" s="118"/>
      <c r="E59" s="96"/>
      <c r="F59" s="96"/>
      <c r="G59" s="119"/>
      <c r="H59" s="119"/>
      <c r="I59" s="119"/>
    </row>
    <row r="60" spans="1:9" ht="15.75">
      <c r="A60" s="221" t="s">
        <v>133</v>
      </c>
      <c r="B60" s="221"/>
      <c r="C60" s="221"/>
      <c r="D60" s="221"/>
      <c r="E60" s="221"/>
      <c r="F60" s="221"/>
      <c r="G60" s="120"/>
      <c r="H60" s="222" t="s">
        <v>134</v>
      </c>
      <c r="I60" s="222"/>
    </row>
    <row r="61" spans="1:9">
      <c r="A61" s="223" t="s">
        <v>236</v>
      </c>
      <c r="B61" s="223"/>
      <c r="C61" s="223"/>
      <c r="D61" s="223"/>
      <c r="E61" s="223"/>
      <c r="F61" s="223"/>
      <c r="G61" s="121" t="s">
        <v>136</v>
      </c>
      <c r="H61" s="224" t="s">
        <v>137</v>
      </c>
      <c r="I61" s="224"/>
    </row>
    <row r="62" spans="1:9">
      <c r="A62" s="122"/>
      <c r="B62" s="122"/>
      <c r="C62" s="122"/>
      <c r="D62" s="122"/>
      <c r="E62" s="122"/>
      <c r="F62" s="122"/>
      <c r="G62" s="122"/>
      <c r="H62" s="123"/>
      <c r="I62" s="123"/>
    </row>
    <row r="63" spans="1:9">
      <c r="A63" s="225" t="s">
        <v>138</v>
      </c>
      <c r="B63" s="225"/>
      <c r="C63" s="225"/>
      <c r="D63" s="225"/>
      <c r="E63" s="225"/>
      <c r="F63" s="225"/>
      <c r="G63" s="124" t="s">
        <v>237</v>
      </c>
      <c r="H63" s="226" t="s">
        <v>139</v>
      </c>
      <c r="I63" s="226"/>
    </row>
    <row r="64" spans="1:9">
      <c r="A64" s="219" t="s">
        <v>238</v>
      </c>
      <c r="B64" s="219"/>
      <c r="C64" s="219"/>
      <c r="D64" s="219"/>
      <c r="E64" s="219"/>
      <c r="F64" s="219"/>
      <c r="G64" s="125" t="s">
        <v>239</v>
      </c>
      <c r="H64" s="220" t="s">
        <v>137</v>
      </c>
      <c r="I64" s="220"/>
    </row>
    <row r="65" spans="1:9">
      <c r="A65" s="96"/>
      <c r="B65" s="96"/>
      <c r="C65" s="96"/>
      <c r="D65" s="96"/>
      <c r="E65" s="96"/>
      <c r="F65" s="96"/>
      <c r="G65" s="96"/>
      <c r="H65" s="96"/>
      <c r="I65" s="96"/>
    </row>
    <row r="66" spans="1:9">
      <c r="A66" s="96"/>
      <c r="B66" s="96"/>
      <c r="C66" s="96"/>
      <c r="D66" s="96"/>
      <c r="E66" s="96"/>
      <c r="F66" s="96"/>
      <c r="G66" s="96"/>
      <c r="H66" s="96"/>
      <c r="I66" s="96"/>
    </row>
    <row r="67" spans="1:9">
      <c r="A67" s="126"/>
      <c r="B67" s="126"/>
      <c r="C67" s="126"/>
      <c r="D67" s="126"/>
      <c r="E67" s="127"/>
      <c r="F67" s="126"/>
      <c r="G67" s="126"/>
      <c r="H67" s="128"/>
      <c r="I67" s="126"/>
    </row>
    <row r="68" spans="1:9">
      <c r="A68" s="96"/>
      <c r="B68" s="96"/>
      <c r="C68" s="96"/>
      <c r="D68" s="96"/>
      <c r="E68" s="96"/>
      <c r="F68" s="96"/>
      <c r="G68" s="96"/>
      <c r="H68" s="96"/>
      <c r="I68" s="96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22" sqref="B22"/>
    </sheetView>
  </sheetViews>
  <sheetFormatPr defaultRowHeight="15"/>
  <cols>
    <col min="1" max="1" width="4.42578125" style="99" customWidth="1"/>
    <col min="2" max="2" width="56.42578125" style="99" customWidth="1"/>
    <col min="3" max="3" width="12.28515625" style="99" customWidth="1"/>
    <col min="4" max="4" width="13.28515625" style="99" customWidth="1"/>
    <col min="5" max="7" width="12.28515625" style="99" customWidth="1"/>
    <col min="8" max="8" width="16.7109375" style="99" customWidth="1"/>
    <col min="9" max="9" width="9.140625" style="99"/>
    <col min="10" max="10" width="44" style="99" customWidth="1"/>
    <col min="11" max="11" width="39.7109375" style="99" customWidth="1"/>
    <col min="12" max="16384" width="9.140625" style="99"/>
  </cols>
  <sheetData>
    <row r="1" spans="1:12">
      <c r="F1" s="99" t="s">
        <v>240</v>
      </c>
    </row>
    <row r="2" spans="1:12">
      <c r="F2" s="99" t="s">
        <v>241</v>
      </c>
    </row>
    <row r="4" spans="1:12">
      <c r="A4" s="227" t="s">
        <v>242</v>
      </c>
      <c r="B4" s="227"/>
      <c r="C4" s="227"/>
      <c r="D4" s="227"/>
      <c r="E4" s="227"/>
      <c r="F4" s="227"/>
      <c r="G4" s="227"/>
      <c r="H4" s="227"/>
    </row>
    <row r="5" spans="1:12">
      <c r="A5" s="227" t="s">
        <v>243</v>
      </c>
      <c r="B5" s="227"/>
      <c r="C5" s="227"/>
      <c r="D5" s="227"/>
      <c r="E5" s="227"/>
      <c r="F5" s="227"/>
      <c r="G5" s="227"/>
      <c r="H5" s="227"/>
    </row>
    <row r="7" spans="1:12">
      <c r="A7" s="227" t="s">
        <v>244</v>
      </c>
      <c r="B7" s="227"/>
      <c r="C7" s="227"/>
      <c r="D7" s="227"/>
      <c r="E7" s="227"/>
      <c r="F7" s="227"/>
      <c r="G7" s="227"/>
      <c r="H7" s="227"/>
    </row>
    <row r="9" spans="1:12">
      <c r="A9" s="228" t="s">
        <v>12</v>
      </c>
      <c r="B9" s="228" t="s">
        <v>245</v>
      </c>
      <c r="C9" s="228" t="s">
        <v>246</v>
      </c>
      <c r="D9" s="228"/>
      <c r="E9" s="228"/>
      <c r="F9" s="228" t="s">
        <v>247</v>
      </c>
      <c r="G9" s="228"/>
      <c r="H9" s="228"/>
      <c r="J9" s="129"/>
      <c r="K9" s="129"/>
      <c r="L9" s="129"/>
    </row>
    <row r="10" spans="1:12" ht="42.75">
      <c r="A10" s="228"/>
      <c r="B10" s="228"/>
      <c r="C10" s="130" t="s">
        <v>74</v>
      </c>
      <c r="D10" s="130" t="s">
        <v>248</v>
      </c>
      <c r="E10" s="130" t="s">
        <v>249</v>
      </c>
      <c r="F10" s="130" t="s">
        <v>74</v>
      </c>
      <c r="G10" s="130" t="s">
        <v>248</v>
      </c>
      <c r="H10" s="130" t="s">
        <v>249</v>
      </c>
    </row>
    <row r="11" spans="1:12">
      <c r="A11" s="131">
        <v>1</v>
      </c>
      <c r="B11" s="131">
        <v>2</v>
      </c>
      <c r="C11" s="131">
        <v>3</v>
      </c>
      <c r="D11" s="131">
        <v>4</v>
      </c>
      <c r="E11" s="131" t="s">
        <v>250</v>
      </c>
      <c r="F11" s="131">
        <v>6</v>
      </c>
      <c r="G11" s="131">
        <v>7</v>
      </c>
      <c r="H11" s="131" t="s">
        <v>251</v>
      </c>
    </row>
    <row r="12" spans="1:12" ht="45">
      <c r="A12" s="131" t="s">
        <v>252</v>
      </c>
      <c r="B12" s="132" t="s">
        <v>253</v>
      </c>
      <c r="C12" s="133"/>
      <c r="D12" s="133">
        <v>14554.29</v>
      </c>
      <c r="E12" s="133">
        <f>SUM(C12,D12)</f>
        <v>14554.29</v>
      </c>
      <c r="F12" s="133"/>
      <c r="G12" s="133">
        <v>5853.9800000000396</v>
      </c>
      <c r="H12" s="133">
        <f>SUM(F12,G12)</f>
        <v>5853.9800000000396</v>
      </c>
    </row>
    <row r="13" spans="1:12" ht="45">
      <c r="A13" s="131" t="s">
        <v>254</v>
      </c>
      <c r="B13" s="132" t="s">
        <v>255</v>
      </c>
      <c r="C13" s="133"/>
      <c r="D13" s="133"/>
      <c r="E13" s="133">
        <f>SUM(C13,D13)</f>
        <v>0</v>
      </c>
      <c r="F13" s="133"/>
      <c r="G13" s="133">
        <v>5346.5600000000013</v>
      </c>
      <c r="H13" s="133">
        <f>SUM(F13,G13)</f>
        <v>5346.5600000000013</v>
      </c>
    </row>
    <row r="14" spans="1:12" ht="60">
      <c r="A14" s="131" t="s">
        <v>256</v>
      </c>
      <c r="B14" s="132" t="s">
        <v>257</v>
      </c>
      <c r="C14" s="133"/>
      <c r="D14" s="133">
        <v>15195.4</v>
      </c>
      <c r="E14" s="133">
        <f>SUM(C14,D14)</f>
        <v>15195.4</v>
      </c>
      <c r="F14" s="133"/>
      <c r="G14" s="133">
        <v>6401.0099999999993</v>
      </c>
      <c r="H14" s="133">
        <f>SUM(F14,G14)</f>
        <v>6401.0099999999993</v>
      </c>
      <c r="J14" s="126"/>
      <c r="K14" s="126"/>
      <c r="L14" s="126"/>
    </row>
    <row r="15" spans="1:12">
      <c r="A15" s="131" t="s">
        <v>258</v>
      </c>
      <c r="B15" s="132" t="s">
        <v>91</v>
      </c>
      <c r="C15" s="133"/>
      <c r="D15" s="133">
        <v>2549.69</v>
      </c>
      <c r="E15" s="133">
        <f>SUM(C15,D15)</f>
        <v>2549.69</v>
      </c>
      <c r="F15" s="133"/>
      <c r="G15" s="133">
        <v>2892.17</v>
      </c>
      <c r="H15" s="133">
        <f>SUM(F15,G15)</f>
        <v>2892.17</v>
      </c>
    </row>
    <row r="16" spans="1:12">
      <c r="A16" s="131" t="s">
        <v>259</v>
      </c>
      <c r="B16" s="132" t="s">
        <v>249</v>
      </c>
      <c r="C16" s="133">
        <f>SUM(C12:C15)</f>
        <v>0</v>
      </c>
      <c r="D16" s="133">
        <f>SUM(D12:D15)</f>
        <v>32299.38</v>
      </c>
      <c r="E16" s="133">
        <f>SUM(C16,D16)</f>
        <v>32299.38</v>
      </c>
      <c r="F16" s="133">
        <f>SUM(F12:F15)</f>
        <v>0</v>
      </c>
      <c r="G16" s="133">
        <f>SUM(G12:G15)</f>
        <v>20493.720000000038</v>
      </c>
      <c r="H16" s="133">
        <f>SUM(F16,G16)</f>
        <v>20493.720000000038</v>
      </c>
    </row>
    <row r="18" spans="1:9">
      <c r="C18" s="134"/>
      <c r="D18" s="134"/>
      <c r="E18" s="134"/>
    </row>
    <row r="19" spans="1:9">
      <c r="C19" s="135"/>
      <c r="D19" s="135"/>
      <c r="E19" s="135"/>
    </row>
    <row r="20" spans="1:9">
      <c r="C20" s="135"/>
      <c r="D20" s="135"/>
      <c r="E20" s="135"/>
    </row>
    <row r="21" spans="1:9">
      <c r="A21" s="126"/>
      <c r="B21" s="126"/>
      <c r="C21" s="126"/>
      <c r="D21" s="126"/>
      <c r="E21" s="127"/>
      <c r="F21" s="126"/>
      <c r="G21" s="126"/>
      <c r="H21" s="128"/>
      <c r="I21" s="126"/>
    </row>
  </sheetData>
  <mergeCells count="7">
    <mergeCell ref="A4:H4"/>
    <mergeCell ref="A5:H5"/>
    <mergeCell ref="A7:H7"/>
    <mergeCell ref="A9:A10"/>
    <mergeCell ref="B9:B10"/>
    <mergeCell ref="C9:E9"/>
    <mergeCell ref="F9:H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tabSelected="1" topLeftCell="A4" workbookViewId="0">
      <selection activeCell="B10" sqref="B10:B11"/>
    </sheetView>
  </sheetViews>
  <sheetFormatPr defaultRowHeight="15"/>
  <cols>
    <col min="1" max="1" width="6" style="136" customWidth="1"/>
    <col min="2" max="2" width="32.85546875" style="99" customWidth="1"/>
    <col min="3" max="10" width="15.7109375" style="99" customWidth="1"/>
    <col min="11" max="11" width="13.140625" style="99" customWidth="1"/>
    <col min="12" max="13" width="15.7109375" style="99" customWidth="1"/>
    <col min="14" max="14" width="9.140625" style="99"/>
    <col min="15" max="15" width="54.42578125" style="99" customWidth="1"/>
    <col min="16" max="16" width="50.28515625" style="99" customWidth="1"/>
    <col min="17" max="18" width="9.140625" style="99"/>
    <col min="19" max="19" width="50.140625" style="99" customWidth="1"/>
    <col min="20" max="20" width="9.140625" style="99"/>
    <col min="21" max="21" width="50.85546875" style="99" customWidth="1"/>
    <col min="22" max="22" width="9.140625" style="99"/>
    <col min="23" max="23" width="49.7109375" style="99" customWidth="1"/>
    <col min="24" max="24" width="33.85546875" style="99" customWidth="1"/>
    <col min="25" max="16384" width="9.140625" style="99"/>
  </cols>
  <sheetData>
    <row r="1" spans="1:13">
      <c r="I1" s="137"/>
      <c r="J1" s="137"/>
      <c r="K1" s="137"/>
    </row>
    <row r="2" spans="1:13">
      <c r="I2" s="99" t="s">
        <v>260</v>
      </c>
    </row>
    <row r="3" spans="1:13">
      <c r="I3" s="99" t="s">
        <v>261</v>
      </c>
    </row>
    <row r="5" spans="1:13">
      <c r="A5" s="229" t="s">
        <v>262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>
      <c r="A6" s="229" t="s">
        <v>263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8" spans="1:13">
      <c r="A8" s="229" t="s">
        <v>264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10" spans="1:13">
      <c r="A10" s="231" t="s">
        <v>12</v>
      </c>
      <c r="B10" s="231" t="s">
        <v>265</v>
      </c>
      <c r="C10" s="231" t="s">
        <v>266</v>
      </c>
      <c r="D10" s="231" t="s">
        <v>267</v>
      </c>
      <c r="E10" s="231"/>
      <c r="F10" s="231"/>
      <c r="G10" s="231"/>
      <c r="H10" s="231"/>
      <c r="I10" s="231"/>
      <c r="J10" s="232"/>
      <c r="K10" s="232"/>
      <c r="L10" s="231"/>
      <c r="M10" s="231" t="s">
        <v>268</v>
      </c>
    </row>
    <row r="11" spans="1:13" ht="114">
      <c r="A11" s="231"/>
      <c r="B11" s="231"/>
      <c r="C11" s="231"/>
      <c r="D11" s="138" t="s">
        <v>269</v>
      </c>
      <c r="E11" s="138" t="s">
        <v>270</v>
      </c>
      <c r="F11" s="138" t="s">
        <v>271</v>
      </c>
      <c r="G11" s="138" t="s">
        <v>272</v>
      </c>
      <c r="H11" s="138" t="s">
        <v>273</v>
      </c>
      <c r="I11" s="139" t="s">
        <v>274</v>
      </c>
      <c r="J11" s="138" t="s">
        <v>275</v>
      </c>
      <c r="K11" s="140" t="s">
        <v>276</v>
      </c>
      <c r="L11" s="141" t="s">
        <v>277</v>
      </c>
      <c r="M11" s="231"/>
    </row>
    <row r="12" spans="1:13">
      <c r="A12" s="142">
        <v>1</v>
      </c>
      <c r="B12" s="142">
        <v>2</v>
      </c>
      <c r="C12" s="142">
        <v>3</v>
      </c>
      <c r="D12" s="142">
        <v>4</v>
      </c>
      <c r="E12" s="142">
        <v>5</v>
      </c>
      <c r="F12" s="142">
        <v>6</v>
      </c>
      <c r="G12" s="142">
        <v>7</v>
      </c>
      <c r="H12" s="142">
        <v>8</v>
      </c>
      <c r="I12" s="142">
        <v>9</v>
      </c>
      <c r="J12" s="142">
        <v>10</v>
      </c>
      <c r="K12" s="143" t="s">
        <v>278</v>
      </c>
      <c r="L12" s="142">
        <v>12</v>
      </c>
      <c r="M12" s="142">
        <v>13</v>
      </c>
    </row>
    <row r="13" spans="1:13" ht="69.75" customHeight="1">
      <c r="A13" s="138" t="s">
        <v>252</v>
      </c>
      <c r="B13" s="144" t="s">
        <v>279</v>
      </c>
      <c r="C13" s="145">
        <f t="shared" ref="C13:L13" si="0">SUM(C14:C15)</f>
        <v>14554.29</v>
      </c>
      <c r="D13" s="145">
        <f t="shared" si="0"/>
        <v>443712.23</v>
      </c>
      <c r="E13" s="145">
        <f t="shared" si="0"/>
        <v>0</v>
      </c>
      <c r="F13" s="145">
        <f t="shared" si="0"/>
        <v>1.21</v>
      </c>
      <c r="G13" s="145">
        <f t="shared" si="0"/>
        <v>0</v>
      </c>
      <c r="H13" s="145">
        <f t="shared" si="0"/>
        <v>0</v>
      </c>
      <c r="I13" s="145">
        <f t="shared" si="0"/>
        <v>-452413.75</v>
      </c>
      <c r="J13" s="145">
        <f t="shared" si="0"/>
        <v>0</v>
      </c>
      <c r="K13" s="145">
        <f t="shared" si="0"/>
        <v>0</v>
      </c>
      <c r="L13" s="145">
        <f t="shared" si="0"/>
        <v>0</v>
      </c>
      <c r="M13" s="145">
        <f t="shared" ref="M13:M25" si="1">SUM(C13:L13)</f>
        <v>5853.9799999999814</v>
      </c>
    </row>
    <row r="14" spans="1:13" ht="14.25" customHeight="1">
      <c r="A14" s="146" t="s">
        <v>280</v>
      </c>
      <c r="B14" s="132" t="s">
        <v>281</v>
      </c>
      <c r="C14" s="147">
        <v>13217.630000000001</v>
      </c>
      <c r="D14" s="147">
        <v>20366.88</v>
      </c>
      <c r="E14" s="147"/>
      <c r="F14" s="147">
        <v>1.21</v>
      </c>
      <c r="G14" s="147"/>
      <c r="H14" s="147"/>
      <c r="I14" s="147">
        <v>-31216.38</v>
      </c>
      <c r="J14" s="147"/>
      <c r="K14" s="147"/>
      <c r="L14" s="147"/>
      <c r="M14" s="145">
        <f t="shared" si="1"/>
        <v>2369.34</v>
      </c>
    </row>
    <row r="15" spans="1:13" ht="13.5" customHeight="1">
      <c r="A15" s="146" t="s">
        <v>282</v>
      </c>
      <c r="B15" s="132" t="s">
        <v>283</v>
      </c>
      <c r="C15" s="147">
        <v>1336.66</v>
      </c>
      <c r="D15" s="147">
        <v>423345.35</v>
      </c>
      <c r="E15" s="147"/>
      <c r="F15" s="147"/>
      <c r="G15" s="147"/>
      <c r="H15" s="147"/>
      <c r="I15" s="147">
        <v>-421197.37</v>
      </c>
      <c r="J15" s="147"/>
      <c r="K15" s="147"/>
      <c r="L15" s="147"/>
      <c r="M15" s="145">
        <f t="shared" si="1"/>
        <v>3484.6399999999558</v>
      </c>
    </row>
    <row r="16" spans="1:13" ht="74.25" customHeight="1">
      <c r="A16" s="138" t="s">
        <v>254</v>
      </c>
      <c r="B16" s="144" t="s">
        <v>284</v>
      </c>
      <c r="C16" s="145">
        <f t="shared" ref="C16:L16" si="2">SUM(C17:C18)</f>
        <v>0</v>
      </c>
      <c r="D16" s="145">
        <f t="shared" si="2"/>
        <v>12894.86</v>
      </c>
      <c r="E16" s="145">
        <f t="shared" si="2"/>
        <v>0</v>
      </c>
      <c r="F16" s="145">
        <f t="shared" si="2"/>
        <v>3.26</v>
      </c>
      <c r="G16" s="145">
        <f t="shared" si="2"/>
        <v>0</v>
      </c>
      <c r="H16" s="145">
        <f t="shared" si="2"/>
        <v>0</v>
      </c>
      <c r="I16" s="145">
        <f t="shared" si="2"/>
        <v>-7551.5599999999995</v>
      </c>
      <c r="J16" s="145">
        <f t="shared" si="2"/>
        <v>0</v>
      </c>
      <c r="K16" s="145">
        <f t="shared" si="2"/>
        <v>0</v>
      </c>
      <c r="L16" s="145">
        <f t="shared" si="2"/>
        <v>0</v>
      </c>
      <c r="M16" s="145">
        <f t="shared" si="1"/>
        <v>5346.5600000000013</v>
      </c>
    </row>
    <row r="17" spans="1:25" ht="14.25" customHeight="1">
      <c r="A17" s="146" t="s">
        <v>285</v>
      </c>
      <c r="B17" s="132" t="s">
        <v>281</v>
      </c>
      <c r="C17" s="147"/>
      <c r="D17" s="147">
        <v>10600</v>
      </c>
      <c r="E17" s="147"/>
      <c r="F17" s="147">
        <v>3.26</v>
      </c>
      <c r="G17" s="147"/>
      <c r="H17" s="147"/>
      <c r="I17" s="147">
        <v>-7409.9</v>
      </c>
      <c r="J17" s="147"/>
      <c r="K17" s="147"/>
      <c r="L17" s="147"/>
      <c r="M17" s="145">
        <f t="shared" si="1"/>
        <v>3193.3600000000006</v>
      </c>
    </row>
    <row r="18" spans="1:25" ht="12.75" customHeight="1">
      <c r="A18" s="146" t="s">
        <v>286</v>
      </c>
      <c r="B18" s="132" t="s">
        <v>283</v>
      </c>
      <c r="C18" s="147"/>
      <c r="D18" s="147">
        <v>2294.86</v>
      </c>
      <c r="E18" s="147"/>
      <c r="F18" s="147"/>
      <c r="G18" s="147"/>
      <c r="H18" s="147"/>
      <c r="I18" s="147">
        <v>-141.66</v>
      </c>
      <c r="J18" s="147"/>
      <c r="K18" s="147"/>
      <c r="L18" s="147"/>
      <c r="M18" s="145">
        <f t="shared" si="1"/>
        <v>2153.2000000000003</v>
      </c>
    </row>
    <row r="19" spans="1:25" ht="111" customHeight="1">
      <c r="A19" s="138" t="s">
        <v>256</v>
      </c>
      <c r="B19" s="144" t="s">
        <v>287</v>
      </c>
      <c r="C19" s="145">
        <f t="shared" ref="C19:L19" si="3">SUM(C20:C21)</f>
        <v>15195.4</v>
      </c>
      <c r="D19" s="145">
        <f t="shared" si="3"/>
        <v>0</v>
      </c>
      <c r="E19" s="145">
        <f t="shared" si="3"/>
        <v>0</v>
      </c>
      <c r="F19" s="145">
        <f t="shared" si="3"/>
        <v>0</v>
      </c>
      <c r="G19" s="145">
        <f t="shared" si="3"/>
        <v>0</v>
      </c>
      <c r="H19" s="145">
        <f t="shared" si="3"/>
        <v>0</v>
      </c>
      <c r="I19" s="145">
        <f t="shared" si="3"/>
        <v>-8794.39</v>
      </c>
      <c r="J19" s="145">
        <f>SUM(J20:J21)</f>
        <v>0</v>
      </c>
      <c r="K19" s="145">
        <f t="shared" si="3"/>
        <v>0</v>
      </c>
      <c r="L19" s="145">
        <f t="shared" si="3"/>
        <v>0</v>
      </c>
      <c r="M19" s="145">
        <f t="shared" si="1"/>
        <v>6401.01</v>
      </c>
    </row>
    <row r="20" spans="1:25" ht="16.5" customHeight="1">
      <c r="A20" s="146" t="s">
        <v>288</v>
      </c>
      <c r="B20" s="132" t="s">
        <v>281</v>
      </c>
      <c r="C20" s="147"/>
      <c r="D20" s="147">
        <v>1719.27</v>
      </c>
      <c r="E20" s="147"/>
      <c r="F20" s="147"/>
      <c r="G20" s="147"/>
      <c r="H20" s="147"/>
      <c r="I20" s="147">
        <v>-1719.27</v>
      </c>
      <c r="J20" s="147"/>
      <c r="K20" s="147"/>
      <c r="L20" s="147"/>
      <c r="M20" s="145">
        <f t="shared" si="1"/>
        <v>0</v>
      </c>
    </row>
    <row r="21" spans="1:25" ht="15" customHeight="1">
      <c r="A21" s="146" t="s">
        <v>289</v>
      </c>
      <c r="B21" s="132" t="s">
        <v>283</v>
      </c>
      <c r="C21" s="147">
        <v>15195.4</v>
      </c>
      <c r="D21" s="147">
        <v>-1719.27</v>
      </c>
      <c r="E21" s="147"/>
      <c r="F21" s="147"/>
      <c r="G21" s="147"/>
      <c r="H21" s="147"/>
      <c r="I21" s="147">
        <v>-7075.12</v>
      </c>
      <c r="J21" s="147"/>
      <c r="K21" s="147"/>
      <c r="L21" s="147"/>
      <c r="M21" s="145">
        <f t="shared" si="1"/>
        <v>6401.0099999999993</v>
      </c>
    </row>
    <row r="22" spans="1:25" ht="12.75" customHeight="1">
      <c r="A22" s="138" t="s">
        <v>258</v>
      </c>
      <c r="B22" s="144" t="s">
        <v>290</v>
      </c>
      <c r="C22" s="145">
        <f t="shared" ref="C22:L22" si="4">SUM(C23:C24)</f>
        <v>2549.69</v>
      </c>
      <c r="D22" s="145">
        <f t="shared" si="4"/>
        <v>2865.42</v>
      </c>
      <c r="E22" s="145">
        <f>SUM(E23:E24)</f>
        <v>0</v>
      </c>
      <c r="F22" s="145">
        <f t="shared" si="4"/>
        <v>170.09</v>
      </c>
      <c r="G22" s="145">
        <f t="shared" si="4"/>
        <v>0</v>
      </c>
      <c r="H22" s="145">
        <f t="shared" si="4"/>
        <v>0</v>
      </c>
      <c r="I22" s="145">
        <f t="shared" si="4"/>
        <v>-2693.03</v>
      </c>
      <c r="J22" s="145">
        <f>SUM(J23:J24)</f>
        <v>0</v>
      </c>
      <c r="K22" s="145">
        <f t="shared" si="4"/>
        <v>0</v>
      </c>
      <c r="L22" s="145">
        <f t="shared" si="4"/>
        <v>0</v>
      </c>
      <c r="M22" s="145">
        <f t="shared" si="1"/>
        <v>2892.1700000000005</v>
      </c>
    </row>
    <row r="23" spans="1:25" ht="15" customHeight="1">
      <c r="A23" s="146" t="s">
        <v>291</v>
      </c>
      <c r="B23" s="132" t="s">
        <v>281</v>
      </c>
      <c r="C23" s="147">
        <v>543.32000000000005</v>
      </c>
      <c r="D23" s="147">
        <v>984.19999999999993</v>
      </c>
      <c r="E23" s="147"/>
      <c r="F23" s="147">
        <v>170.09</v>
      </c>
      <c r="G23" s="147"/>
      <c r="H23" s="147"/>
      <c r="I23" s="147">
        <v>-1697.6100000000001</v>
      </c>
      <c r="J23" s="147"/>
      <c r="K23" s="147"/>
      <c r="L23" s="147"/>
      <c r="M23" s="145">
        <f t="shared" si="1"/>
        <v>0</v>
      </c>
    </row>
    <row r="24" spans="1:25" ht="14.25" customHeight="1">
      <c r="A24" s="146" t="s">
        <v>292</v>
      </c>
      <c r="B24" s="132" t="s">
        <v>283</v>
      </c>
      <c r="C24" s="147">
        <v>2006.37</v>
      </c>
      <c r="D24" s="147">
        <v>1881.22</v>
      </c>
      <c r="E24" s="147"/>
      <c r="F24" s="147"/>
      <c r="G24" s="147"/>
      <c r="H24" s="147"/>
      <c r="I24" s="147">
        <v>-995.42</v>
      </c>
      <c r="J24" s="147"/>
      <c r="K24" s="147"/>
      <c r="L24" s="147"/>
      <c r="M24" s="145">
        <f t="shared" si="1"/>
        <v>2892.17</v>
      </c>
    </row>
    <row r="25" spans="1:25" ht="12.75" customHeight="1">
      <c r="A25" s="138" t="s">
        <v>259</v>
      </c>
      <c r="B25" s="144" t="s">
        <v>293</v>
      </c>
      <c r="C25" s="148">
        <f t="shared" ref="C25:L25" si="5">SUM(C13,C16,C19,C22)</f>
        <v>32299.38</v>
      </c>
      <c r="D25" s="148">
        <f t="shared" si="5"/>
        <v>459472.50999999995</v>
      </c>
      <c r="E25" s="148">
        <f t="shared" si="5"/>
        <v>0</v>
      </c>
      <c r="F25" s="148">
        <f t="shared" si="5"/>
        <v>174.56</v>
      </c>
      <c r="G25" s="148">
        <f t="shared" si="5"/>
        <v>0</v>
      </c>
      <c r="H25" s="148">
        <f t="shared" si="5"/>
        <v>0</v>
      </c>
      <c r="I25" s="148">
        <f t="shared" si="5"/>
        <v>-471452.73000000004</v>
      </c>
      <c r="J25" s="148">
        <f t="shared" si="5"/>
        <v>0</v>
      </c>
      <c r="K25" s="148">
        <f t="shared" si="5"/>
        <v>0</v>
      </c>
      <c r="L25" s="148">
        <f t="shared" si="5"/>
        <v>0</v>
      </c>
      <c r="M25" s="148">
        <f t="shared" si="1"/>
        <v>20493.719999999914</v>
      </c>
    </row>
    <row r="26" spans="1:25">
      <c r="A26" s="149" t="s">
        <v>294</v>
      </c>
    </row>
    <row r="27" spans="1:25" customFormat="1">
      <c r="A27" s="150"/>
      <c r="B27" s="150"/>
      <c r="C27" s="150"/>
      <c r="D27" s="150"/>
      <c r="E27" s="150"/>
    </row>
    <row r="28" spans="1:25" customFormat="1">
      <c r="A28" s="150"/>
      <c r="B28" s="150"/>
      <c r="C28" s="150"/>
      <c r="D28" s="150"/>
      <c r="E28" s="150"/>
      <c r="Y28" s="128"/>
    </row>
    <row r="29" spans="1:25" customFormat="1">
      <c r="A29" s="126"/>
      <c r="B29" s="126"/>
      <c r="C29" s="126"/>
      <c r="D29" s="126"/>
      <c r="E29" s="127"/>
      <c r="F29" s="126"/>
      <c r="G29" s="126"/>
      <c r="H29" s="126"/>
      <c r="I29" s="126"/>
      <c r="J29" s="126"/>
      <c r="K29" s="126"/>
      <c r="L29" s="126"/>
      <c r="M29" s="126"/>
      <c r="Y29" s="128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Buhalterė</cp:lastModifiedBy>
  <dcterms:created xsi:type="dcterms:W3CDTF">2019-11-05T12:43:45Z</dcterms:created>
  <dcterms:modified xsi:type="dcterms:W3CDTF">2019-11-05T13:14:29Z</dcterms:modified>
</cp:coreProperties>
</file>