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2"/>
  </bookViews>
  <sheets>
    <sheet name="2" sheetId="4" r:id="rId1"/>
    <sheet name="3" sheetId="5" r:id="rId2"/>
    <sheet name="4" sheetId="6" r:id="rId3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6" i="6" s="1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C25" i="6" s="1"/>
  <c r="M25" i="6" l="1"/>
  <c r="M13" i="6"/>
  <c r="I47" i="5" l="1"/>
  <c r="H47" i="5"/>
  <c r="I31" i="5"/>
  <c r="H31" i="5"/>
  <c r="I28" i="5"/>
  <c r="H28" i="5"/>
  <c r="I22" i="5"/>
  <c r="I21" i="5" s="1"/>
  <c r="I46" i="5" s="1"/>
  <c r="I54" i="5" s="1"/>
  <c r="I56" i="5" s="1"/>
  <c r="H22" i="5"/>
  <c r="H21" i="5"/>
  <c r="H46" i="5" s="1"/>
  <c r="H54" i="5" s="1"/>
  <c r="H56" i="5" s="1"/>
  <c r="G42" i="4" l="1"/>
  <c r="G49" i="4"/>
  <c r="G41" i="4" s="1"/>
  <c r="G21" i="4"/>
  <c r="G27" i="4"/>
  <c r="F21" i="4"/>
  <c r="F27" i="4"/>
  <c r="F42" i="4"/>
  <c r="F49" i="4"/>
  <c r="G59" i="4"/>
  <c r="G65" i="4"/>
  <c r="G75" i="4"/>
  <c r="G69" i="4" s="1"/>
  <c r="G64" i="4" s="1"/>
  <c r="G86" i="4"/>
  <c r="G90" i="4"/>
  <c r="G84" i="4" s="1"/>
  <c r="F59" i="4"/>
  <c r="F65" i="4"/>
  <c r="F69" i="4"/>
  <c r="F86" i="4"/>
  <c r="F90" i="4"/>
  <c r="F41" i="4" l="1"/>
  <c r="F20" i="4"/>
  <c r="G20" i="4"/>
  <c r="G58" i="4" s="1"/>
  <c r="F84" i="4"/>
  <c r="F64" i="4"/>
  <c r="F94" i="4" s="1"/>
  <c r="G94" i="4"/>
  <c r="F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<sst xmlns="http://schemas.openxmlformats.org/spreadsheetml/2006/main" count="378" uniqueCount="280">
  <si>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</si>
  <si>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</si>
  <si>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</si>
  <si>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</si>
  <si>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</si>
  <si>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</si>
  <si>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</si>
  <si>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</si>
  <si>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</si>
  <si>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</si>
  <si>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</si>
  <si>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</si>
  <si>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</si>
  <si>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</si>
  <si>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</si>
  <si>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</si>
  <si>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</si>
  <si>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</si>
  <si>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</si>
  <si>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</si>
  <si>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</si>
  <si>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</si>
  <si>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</si>
  <si>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</si>
  <si>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</si>
  <si>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</si>
  <si>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</si>
  <si>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</si>
  <si>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</si>
  <si>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</si>
  <si>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</si>
  <si>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</si>
  <si>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</si>
  <si>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</si>
  <si>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</si>
  <si>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</si>
  <si>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</si>
  <si>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</si>
  <si>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</si>
  <si>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</si>
  <si>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</si>
  <si>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</si>
  <si>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</si>
  <si>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</si>
  <si>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</si>
  <si>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</si>
  <si>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</si>
  <si>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</si>
  <si>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</si>
  <si>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</si>
  <si>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</si>
  <si>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</si>
  <si>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</si>
  <si>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</si>
  <si>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</si>
  <si>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</si>
  <si>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</si>
  <si>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</si>
  <si>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</si>
  <si>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</si>
  <si>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</si>
  <si>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</si>
  <si>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</si>
  <si>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</si>
  <si>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</si>
  <si>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</si>
  <si>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</si>
  <si>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</si>
  <si>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</si>
  <si>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</si>
  <si>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</si>
  <si>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</si>
  <si>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</si>
  <si>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</si>
  <si>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</si>
  <si>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</si>
  <si>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</si>
  <si>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</si>
  <si>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</si>
  <si>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</si>
  <si>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</si>
  <si>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</si>
  <si>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</si>
  <si>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</si>
  <si>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</si>
  <si>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</si>
  <si>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</si>
  <si>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</si>
  <si>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</si>
  <si>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</si>
  <si>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</si>
  <si>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</si>
  <si>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</si>
  <si>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</si>
  <si>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</si>
  <si>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</si>
  <si>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</si>
  <si>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</si>
  <si>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</si>
  <si>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</si>
  <si>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</si>
  <si>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</si>
  <si>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</si>
  <si>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</si>
  <si>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</si>
  <si>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</si>
  <si>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</si>
  <si>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</si>
  <si>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</si>
  <si>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</si>
  <si>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</si>
  <si>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</si>
  <si>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</si>
  <si>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</si>
  <si>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</si>
  <si>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</si>
  <si>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</si>
  <si>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</si>
  <si>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</si>
  <si>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</si>
  <si>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</si>
  <si>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</si>
  <si>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</si>
  <si>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</si>
  <si>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</si>
  <si>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</si>
  <si>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</si>
  <si>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</si>
  <si>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</si>
  <si>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</si>
  <si>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</si>
  <si>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</si>
  <si>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"Saulės" mokykla</t>
  </si>
  <si>
    <t>PAGAL  2018.06.30 D. DUOMENIS</t>
  </si>
  <si>
    <t>190984913   Atgimimo 8a Kazlų Rūda</t>
  </si>
  <si>
    <t>Pateikimo valiuta ir tikslumas: eurais arba tūkstančiais eurų</t>
  </si>
  <si>
    <t>Vyriausiasis buhalteris</t>
  </si>
  <si>
    <t>Violeta Raižienė</t>
  </si>
  <si>
    <t>Direktoriaus pavaduotojas ūkio reikalams atliekantis direktoriaus funkcijas</t>
  </si>
  <si>
    <t>Robertas Virpša</t>
  </si>
  <si>
    <t xml:space="preserve">2018.07.17 Nr.   3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</si>
  <si>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</si>
  <si>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</si>
  <si>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</si>
  <si>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</si>
  <si>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</si>
  <si>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</si>
  <si>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</si>
  <si>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2018.07.17 Nr 4.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</si>
  <si>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</si>
  <si>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</si>
  <si>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</si>
  <si>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</si>
  <si>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</si>
  <si>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</si>
  <si>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</si>
  <si>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26.1</t>
  </si>
  <si>
    <t>I.2.</t>
  </si>
  <si>
    <t xml:space="preserve">Iš savivaldybių biudžetų </t>
  </si>
  <si>
    <t>26.2</t>
  </si>
  <si>
    <t>I.3.</t>
  </si>
  <si>
    <t>Iš ES, užsienio valstybių ir tarptautinių organizacijų lėšų</t>
  </si>
  <si>
    <t>I.4.</t>
  </si>
  <si>
    <t>Iš kitų finansavimo šaltinių</t>
  </si>
  <si>
    <t>26.3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</si>
  <si>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</si>
  <si>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</si>
  <si>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</si>
  <si>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</si>
  <si>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</si>
  <si>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</si>
  <si>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</si>
  <si>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</si>
  <si>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</si>
  <si>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</si>
  <si>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</si>
  <si>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</si>
  <si>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</si>
  <si>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</si>
  <si>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</si>
  <si>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</si>
  <si>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</si>
  <si>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</si>
  <si>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>28.4</t>
  </si>
  <si>
    <t xml:space="preserve">Transporto </t>
  </si>
  <si>
    <t>TRANSPORTO</t>
  </si>
  <si>
    <t>28.5</t>
  </si>
  <si>
    <t>VI.</t>
  </si>
  <si>
    <t xml:space="preserve">Kvalifikacijos kėlimo </t>
  </si>
  <si>
    <t>KVALIFIKACIJOS KĖLIMO</t>
  </si>
  <si>
    <t>28.6</t>
  </si>
  <si>
    <t>VII.</t>
  </si>
  <si>
    <t>PAPRASTOJO Remonto IR EKSPLOATAVIMO</t>
  </si>
  <si>
    <t>PAPRASTOJO REMONTO IR EKSPLOATAVIMO</t>
  </si>
  <si>
    <t>VIII.</t>
  </si>
  <si>
    <t>NUVERTĖJIMO IR NURAŠYTŲ SUMŲ</t>
  </si>
  <si>
    <t>28.7</t>
  </si>
  <si>
    <t>IX.</t>
  </si>
  <si>
    <t>SUNAUDOTŲ IR PARDUOTŲ ATSARGŲ SAVIKAINA</t>
  </si>
  <si>
    <t>28.8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</si>
  <si>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</si>
  <si>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</si>
  <si>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</si>
  <si>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</si>
  <si>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</si>
  <si>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</si>
  <si>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</si>
  <si>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</si>
  <si>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</si>
  <si>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</si>
  <si>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</si>
  <si>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</si>
  <si>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28.9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</si>
  <si>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</si>
  <si>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</si>
  <si>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</si>
  <si>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</si>
  <si>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</si>
  <si>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</si>
  <si>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</si>
  <si>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</si>
  <si>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</si>
  <si>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</si>
  <si>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</si>
  <si>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</si>
  <si>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</si>
  <si>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</si>
  <si>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</si>
  <si>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</si>
  <si>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</si>
  <si>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</si>
  <si>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</si>
  <si>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</si>
  <si>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</si>
  <si>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</si>
  <si>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</si>
  <si>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Vyriausias buhalteris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</si>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</sst>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zoomScaleNormal="100" zoomScaleSheetLayoutView="100" workbookViewId="0">
      <selection activeCell="E4" sqref="E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89" t="s">
        <v>94</v>
      </c>
      <c r="F2" s="90"/>
      <c r="G2" s="90"/>
    </row>
    <row r="3" spans="1:7">
      <c r="E3" s="91" t="s">
        <v>112</v>
      </c>
      <c r="F3" s="92"/>
      <c r="G3" s="92"/>
    </row>
    <row r="5" spans="1:7">
      <c r="A5" s="99" t="s">
        <v>93</v>
      </c>
      <c r="B5" s="100"/>
      <c r="C5" s="100"/>
      <c r="D5" s="100"/>
      <c r="E5" s="100"/>
      <c r="F5" s="98"/>
      <c r="G5" s="98"/>
    </row>
    <row r="6" spans="1:7">
      <c r="A6" s="101"/>
      <c r="B6" s="101"/>
      <c r="C6" s="101"/>
      <c r="D6" s="101"/>
      <c r="E6" s="101"/>
      <c r="F6" s="101"/>
      <c r="G6" s="101"/>
    </row>
    <row r="7" spans="1:7">
      <c r="A7" s="93" t="s">
        <v>132</v>
      </c>
      <c r="B7" s="94"/>
      <c r="C7" s="94"/>
      <c r="D7" s="94"/>
      <c r="E7" s="94"/>
      <c r="F7" s="95"/>
      <c r="G7" s="95"/>
    </row>
    <row r="8" spans="1:7">
      <c r="A8" s="96" t="s">
        <v>113</v>
      </c>
      <c r="B8" s="97"/>
      <c r="C8" s="97"/>
      <c r="D8" s="97"/>
      <c r="E8" s="97"/>
      <c r="F8" s="98"/>
      <c r="G8" s="98"/>
    </row>
    <row r="9" spans="1:7" ht="12.75" customHeight="1">
      <c r="A9" s="96" t="s">
        <v>134</v>
      </c>
      <c r="B9" s="97"/>
      <c r="C9" s="97"/>
      <c r="D9" s="97"/>
      <c r="E9" s="97"/>
      <c r="F9" s="98"/>
      <c r="G9" s="98"/>
    </row>
    <row r="10" spans="1:7">
      <c r="A10" s="106" t="s">
        <v>114</v>
      </c>
      <c r="B10" s="107"/>
      <c r="C10" s="107"/>
      <c r="D10" s="107"/>
      <c r="E10" s="107"/>
      <c r="F10" s="108"/>
      <c r="G10" s="108"/>
    </row>
    <row r="11" spans="1:7">
      <c r="A11" s="108"/>
      <c r="B11" s="108"/>
      <c r="C11" s="108"/>
      <c r="D11" s="108"/>
      <c r="E11" s="108"/>
      <c r="F11" s="108"/>
      <c r="G11" s="108"/>
    </row>
    <row r="12" spans="1:7">
      <c r="A12" s="105"/>
      <c r="B12" s="98"/>
      <c r="C12" s="98"/>
      <c r="D12" s="98"/>
      <c r="E12" s="98"/>
    </row>
    <row r="13" spans="1:7">
      <c r="A13" s="99" t="s">
        <v>0</v>
      </c>
      <c r="B13" s="100"/>
      <c r="C13" s="100"/>
      <c r="D13" s="100"/>
      <c r="E13" s="100"/>
      <c r="F13" s="109"/>
      <c r="G13" s="109"/>
    </row>
    <row r="14" spans="1:7">
      <c r="A14" s="99" t="s">
        <v>133</v>
      </c>
      <c r="B14" s="100"/>
      <c r="C14" s="100"/>
      <c r="D14" s="100"/>
      <c r="E14" s="100"/>
      <c r="F14" s="109"/>
      <c r="G14" s="109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0" t="s">
        <v>140</v>
      </c>
      <c r="B16" s="111"/>
      <c r="C16" s="111"/>
      <c r="D16" s="111"/>
      <c r="E16" s="111"/>
      <c r="F16" s="112"/>
      <c r="G16" s="112"/>
    </row>
    <row r="17" spans="1:7">
      <c r="A17" s="96" t="s">
        <v>1</v>
      </c>
      <c r="B17" s="96"/>
      <c r="C17" s="96"/>
      <c r="D17" s="96"/>
      <c r="E17" s="96"/>
      <c r="F17" s="113"/>
      <c r="G17" s="113"/>
    </row>
    <row r="18" spans="1:7" ht="12.75" customHeight="1">
      <c r="A18" s="8"/>
      <c r="B18" s="9"/>
      <c r="C18" s="9"/>
      <c r="D18" s="114" t="s">
        <v>135</v>
      </c>
      <c r="E18" s="114"/>
      <c r="F18" s="114"/>
      <c r="G18" s="114"/>
    </row>
    <row r="19" spans="1:7" ht="67.5" customHeight="1">
      <c r="A19" s="3" t="s">
        <v>2</v>
      </c>
      <c r="B19" s="102" t="s">
        <v>3</v>
      </c>
      <c r="C19" s="103"/>
      <c r="D19" s="104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1">
        <f>SUM(F21,F27,F38,F39)</f>
        <v>13246.909999999998</v>
      </c>
      <c r="G20" s="81">
        <f>SUM(G21,G27,G38,G39)</f>
        <v>14859.29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>
        <v>14</v>
      </c>
      <c r="F21" s="82">
        <f>SUM(F22:F26)</f>
        <v>0.12</v>
      </c>
      <c r="G21" s="82">
        <f>SUM(G22:G26)</f>
        <v>0.36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23"/>
      <c r="F22" s="82"/>
      <c r="G22" s="82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23"/>
      <c r="F23" s="82"/>
      <c r="G23" s="82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23">
        <v>14</v>
      </c>
      <c r="F24" s="82">
        <v>0.12</v>
      </c>
      <c r="G24" s="82">
        <v>0.36</v>
      </c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23"/>
      <c r="F25" s="82"/>
      <c r="G25" s="82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23"/>
      <c r="F26" s="82"/>
      <c r="G26" s="82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23">
        <v>16</v>
      </c>
      <c r="F27" s="82">
        <f>SUM(F28:F37)</f>
        <v>13246.789999999997</v>
      </c>
      <c r="G27" s="82">
        <f>SUM(G28:G37)</f>
        <v>14858.93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23"/>
      <c r="F28" s="82"/>
      <c r="G28" s="82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23"/>
      <c r="F29" s="82"/>
      <c r="G29" s="82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23"/>
      <c r="F30" s="82"/>
      <c r="G30" s="82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23"/>
      <c r="F31" s="82"/>
      <c r="G31" s="82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23">
        <v>16</v>
      </c>
      <c r="F32" s="82">
        <v>8058.9199999999983</v>
      </c>
      <c r="G32" s="82">
        <v>8776.2799999999988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23">
        <v>16</v>
      </c>
      <c r="F33" s="82">
        <v>825.34999999999854</v>
      </c>
      <c r="G33" s="82">
        <v>1155.4700000000012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23"/>
      <c r="F34" s="82"/>
      <c r="G34" s="82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23">
        <v>16</v>
      </c>
      <c r="F35" s="82">
        <v>1530.0899999999992</v>
      </c>
      <c r="G35" s="82">
        <v>1669.2299999999987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23">
        <v>16</v>
      </c>
      <c r="F36" s="82">
        <v>2832.43</v>
      </c>
      <c r="G36" s="82">
        <v>3257.95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23"/>
      <c r="F37" s="82"/>
      <c r="G37" s="82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23"/>
      <c r="F38" s="82"/>
      <c r="G38" s="82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23"/>
      <c r="F39" s="82"/>
      <c r="G39" s="82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23"/>
      <c r="F40" s="82"/>
      <c r="G40" s="82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23"/>
      <c r="F41" s="81">
        <f>SUM(F42,F48,F49,F56,F57)</f>
        <v>67347.69</v>
      </c>
      <c r="G41" s="81">
        <f>SUM(G42,G48,G49,G56,G57)</f>
        <v>43234.509999999995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23">
        <v>17</v>
      </c>
      <c r="F42" s="82">
        <f>SUM(F43:F47)</f>
        <v>1572.29</v>
      </c>
      <c r="G42" s="82">
        <f>SUM(G43:G47)</f>
        <v>14634.07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23"/>
      <c r="F43" s="82"/>
      <c r="G43" s="82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23">
        <v>17</v>
      </c>
      <c r="F44" s="82">
        <v>1572.29</v>
      </c>
      <c r="G44" s="82">
        <v>14634.07</v>
      </c>
    </row>
    <row r="45" spans="1:7" s="12" customFormat="1">
      <c r="A45" s="18" t="s">
        <v>13</v>
      </c>
      <c r="B45" s="26"/>
      <c r="C45" s="45" t="s">
        <v>117</v>
      </c>
      <c r="D45" s="46"/>
      <c r="E45" s="23"/>
      <c r="F45" s="82"/>
      <c r="G45" s="82"/>
    </row>
    <row r="46" spans="1:7" s="12" customFormat="1">
      <c r="A46" s="18" t="s">
        <v>15</v>
      </c>
      <c r="B46" s="26"/>
      <c r="C46" s="45" t="s">
        <v>122</v>
      </c>
      <c r="D46" s="46"/>
      <c r="E46" s="23"/>
      <c r="F46" s="82"/>
      <c r="G46" s="82"/>
    </row>
    <row r="47" spans="1:7" s="12" customFormat="1" ht="12.75" customHeight="1">
      <c r="A47" s="18" t="s">
        <v>92</v>
      </c>
      <c r="B47" s="32"/>
      <c r="C47" s="115" t="s">
        <v>103</v>
      </c>
      <c r="D47" s="116"/>
      <c r="E47" s="23"/>
      <c r="F47" s="82"/>
      <c r="G47" s="82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23">
        <v>18</v>
      </c>
      <c r="F48" s="82">
        <v>580.29</v>
      </c>
      <c r="G48" s="82">
        <v>1317.5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23">
        <v>19</v>
      </c>
      <c r="F49" s="82">
        <f>SUM(F50:F55)</f>
        <v>57307.909999999996</v>
      </c>
      <c r="G49" s="82">
        <f>SUM(G50:G55)</f>
        <v>25431.809999999998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23"/>
      <c r="F50" s="82"/>
      <c r="G50" s="82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23"/>
      <c r="F51" s="82"/>
      <c r="G51" s="82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23"/>
      <c r="F52" s="82"/>
      <c r="G52" s="82"/>
    </row>
    <row r="53" spans="1:7" s="12" customFormat="1" ht="12.75" customHeight="1">
      <c r="A53" s="18" t="s">
        <v>41</v>
      </c>
      <c r="B53" s="26"/>
      <c r="C53" s="115" t="s">
        <v>89</v>
      </c>
      <c r="D53" s="116"/>
      <c r="E53" s="23">
        <v>19</v>
      </c>
      <c r="F53" s="82">
        <v>413.75</v>
      </c>
      <c r="G53" s="82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23">
        <v>19</v>
      </c>
      <c r="F54" s="82">
        <v>56894.159999999996</v>
      </c>
      <c r="G54" s="82">
        <v>24959.05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23"/>
      <c r="F55" s="82"/>
      <c r="G55" s="82">
        <v>472.76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23"/>
      <c r="F56" s="82"/>
      <c r="G56" s="82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23">
        <v>20</v>
      </c>
      <c r="F57" s="82">
        <v>7887.2000000000007</v>
      </c>
      <c r="G57" s="82">
        <v>1851.13</v>
      </c>
    </row>
    <row r="58" spans="1:7" s="12" customFormat="1" ht="12.75" customHeight="1">
      <c r="A58" s="30"/>
      <c r="B58" s="20" t="s">
        <v>57</v>
      </c>
      <c r="C58" s="21"/>
      <c r="D58" s="22"/>
      <c r="E58" s="23"/>
      <c r="F58" s="82">
        <f>SUM(F20,F40,F41)</f>
        <v>80594.600000000006</v>
      </c>
      <c r="G58" s="82">
        <f>SUM(G20,G40,G41)</f>
        <v>58093.799999999996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23">
        <v>21</v>
      </c>
      <c r="F59" s="81">
        <f>SUM(F60:F63)</f>
        <v>20337.920000000006</v>
      </c>
      <c r="G59" s="81">
        <f>SUM(G60:G63)</f>
        <v>33134.749999999993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23">
        <v>21</v>
      </c>
      <c r="F60" s="82">
        <v>18107.910000000003</v>
      </c>
      <c r="G60" s="82">
        <v>30407.239999999991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23">
        <v>21</v>
      </c>
      <c r="F61" s="82">
        <v>854.08</v>
      </c>
      <c r="G61" s="82">
        <v>100.53999999999996</v>
      </c>
    </row>
    <row r="62" spans="1:7" s="12" customFormat="1" ht="12.75" customHeight="1">
      <c r="A62" s="30" t="s">
        <v>36</v>
      </c>
      <c r="B62" s="117" t="s">
        <v>104</v>
      </c>
      <c r="C62" s="118"/>
      <c r="D62" s="119"/>
      <c r="E62" s="23"/>
      <c r="F62" s="82"/>
      <c r="G62" s="82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23">
        <v>21</v>
      </c>
      <c r="F63" s="82">
        <v>1375.9299999999998</v>
      </c>
      <c r="G63" s="82">
        <v>2626.97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23">
        <v>22</v>
      </c>
      <c r="F64" s="81">
        <f>SUM(F65,F69)</f>
        <v>57626.57</v>
      </c>
      <c r="G64" s="81">
        <f>SUM(G65,G69)</f>
        <v>24959.05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23"/>
      <c r="F65" s="82">
        <f>SUM(F66:F68)</f>
        <v>0</v>
      </c>
      <c r="G65" s="82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23"/>
      <c r="F66" s="82"/>
      <c r="G66" s="82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23"/>
      <c r="F67" s="82"/>
      <c r="G67" s="82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23"/>
      <c r="F68" s="82"/>
      <c r="G68" s="82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23">
        <v>22</v>
      </c>
      <c r="F69" s="82">
        <f>SUM(F70:F75,F78:F83)</f>
        <v>57626.57</v>
      </c>
      <c r="G69" s="82">
        <f>SUM(G70:G75,G78:G83)</f>
        <v>24959.05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23"/>
      <c r="F70" s="82"/>
      <c r="G70" s="82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23"/>
      <c r="F71" s="82"/>
      <c r="G71" s="82"/>
    </row>
    <row r="72" spans="1:7" s="12" customFormat="1">
      <c r="A72" s="23" t="s">
        <v>22</v>
      </c>
      <c r="B72" s="39"/>
      <c r="C72" s="43" t="s">
        <v>99</v>
      </c>
      <c r="D72" s="49"/>
      <c r="E72" s="23"/>
      <c r="F72" s="82"/>
      <c r="G72" s="82"/>
    </row>
    <row r="73" spans="1:7" s="12" customFormat="1">
      <c r="A73" s="76" t="s">
        <v>24</v>
      </c>
      <c r="B73" s="50"/>
      <c r="C73" s="51" t="s">
        <v>84</v>
      </c>
      <c r="D73" s="52"/>
      <c r="E73" s="23"/>
      <c r="F73" s="82"/>
      <c r="G73" s="82"/>
    </row>
    <row r="74" spans="1:7" s="12" customFormat="1">
      <c r="A74" s="30" t="s">
        <v>26</v>
      </c>
      <c r="B74" s="24"/>
      <c r="C74" s="24" t="s">
        <v>85</v>
      </c>
      <c r="D74" s="25"/>
      <c r="E74" s="23"/>
      <c r="F74" s="82"/>
      <c r="G74" s="82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23"/>
      <c r="F75" s="82"/>
      <c r="G75" s="82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23"/>
      <c r="F76" s="82"/>
      <c r="G76" s="82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23">
        <v>22</v>
      </c>
      <c r="F77" s="82">
        <v>15956.02</v>
      </c>
      <c r="G77" s="82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23"/>
      <c r="F78" s="82"/>
      <c r="G78" s="82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23"/>
      <c r="F79" s="82"/>
      <c r="G79" s="82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23">
        <v>22</v>
      </c>
      <c r="F80" s="82">
        <v>6415.26</v>
      </c>
      <c r="G80" s="82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23">
        <v>22</v>
      </c>
      <c r="F81" s="82">
        <v>35743</v>
      </c>
      <c r="G81" s="82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23">
        <v>22</v>
      </c>
      <c r="F82" s="82">
        <v>15468.31</v>
      </c>
      <c r="G82" s="82">
        <v>24959.05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23"/>
      <c r="F83" s="82"/>
      <c r="G83" s="82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23">
        <v>25</v>
      </c>
      <c r="F84" s="81">
        <f>SUM(F85,F86,F89,F90)</f>
        <v>2630.1100000000442</v>
      </c>
      <c r="G84" s="81">
        <f>SUM(G85,G86,G89,G90)</f>
        <v>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23"/>
      <c r="F85" s="82"/>
      <c r="G85" s="82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23"/>
      <c r="F86" s="82">
        <f>SUM(F87,F88)</f>
        <v>0</v>
      </c>
      <c r="G86" s="82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23"/>
      <c r="F87" s="82"/>
      <c r="G87" s="82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23"/>
      <c r="F88" s="82"/>
      <c r="G88" s="82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23"/>
      <c r="F89" s="82"/>
      <c r="G89" s="82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23">
        <v>25</v>
      </c>
      <c r="F90" s="82">
        <f>SUM(F91,F92)</f>
        <v>2630.1100000000442</v>
      </c>
      <c r="G90" s="82">
        <f>SUM(G91,G92)</f>
        <v>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23"/>
      <c r="F91" s="82">
        <v>2630.1100000000442</v>
      </c>
      <c r="G91" s="82"/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23"/>
      <c r="F92" s="82"/>
      <c r="G92" s="82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23"/>
      <c r="F93" s="81"/>
      <c r="G93" s="81"/>
    </row>
    <row r="94" spans="1:7" s="12" customFormat="1" ht="25.5" customHeight="1">
      <c r="A94" s="1"/>
      <c r="B94" s="120" t="s">
        <v>120</v>
      </c>
      <c r="C94" s="121"/>
      <c r="D94" s="116"/>
      <c r="E94" s="30"/>
      <c r="F94" s="83">
        <f>SUM(F59,F64,F84,F93)</f>
        <v>80594.600000000049</v>
      </c>
      <c r="G94" s="83">
        <f>SUM(G59,G64,G84,G93)</f>
        <v>58093.799999999988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3" t="s">
        <v>138</v>
      </c>
      <c r="B96" s="123"/>
      <c r="C96" s="123"/>
      <c r="D96" s="123"/>
      <c r="E96" s="85"/>
      <c r="F96" s="97" t="s">
        <v>139</v>
      </c>
      <c r="G96" s="97"/>
    </row>
    <row r="97" spans="1:8" s="12" customFormat="1" ht="12.75" customHeight="1">
      <c r="A97" s="122" t="s">
        <v>129</v>
      </c>
      <c r="B97" s="122"/>
      <c r="C97" s="122"/>
      <c r="D97" s="122"/>
      <c r="E97" s="42" t="s">
        <v>130</v>
      </c>
      <c r="F97" s="96" t="s">
        <v>111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25" t="s">
        <v>136</v>
      </c>
      <c r="B99" s="125"/>
      <c r="C99" s="125"/>
      <c r="D99" s="125"/>
      <c r="E99" s="86"/>
      <c r="F99" s="107" t="s">
        <v>137</v>
      </c>
      <c r="G99" s="107"/>
    </row>
    <row r="100" spans="1:8" s="12" customFormat="1" ht="12.75" customHeight="1">
      <c r="A100" s="124" t="s">
        <v>131</v>
      </c>
      <c r="B100" s="124"/>
      <c r="C100" s="124"/>
      <c r="D100" s="124"/>
      <c r="E100" s="61" t="s">
        <v>130</v>
      </c>
      <c r="F100" s="106" t="s">
        <v>111</v>
      </c>
      <c r="G100" s="106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4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82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L18" sqref="L18"/>
    </sheetView>
  </sheetViews>
  <sheetFormatPr defaultRowHeight="12.75"/>
  <cols>
    <col min="1" max="1" width="8" style="88" customWidth="1"/>
    <col min="2" max="2" width="1.5703125" style="88" hidden="1" customWidth="1"/>
    <col min="3" max="3" width="30.140625" style="88" customWidth="1"/>
    <col min="4" max="4" width="18.28515625" style="88" customWidth="1"/>
    <col min="5" max="5" width="0" style="88" hidden="1" customWidth="1"/>
    <col min="6" max="6" width="11.7109375" style="88" customWidth="1"/>
    <col min="7" max="7" width="13.140625" style="88" customWidth="1"/>
    <col min="8" max="8" width="14.7109375" style="88" customWidth="1"/>
    <col min="9" max="9" width="15.85546875" style="88" customWidth="1"/>
    <col min="10" max="16384" width="9.140625" style="88"/>
  </cols>
  <sheetData>
    <row r="1" spans="1:9">
      <c r="G1" s="126"/>
      <c r="H1" s="126"/>
    </row>
    <row r="2" spans="1:9" ht="15.75">
      <c r="D2" s="127"/>
      <c r="G2" s="128" t="s">
        <v>141</v>
      </c>
      <c r="H2" s="129"/>
      <c r="I2" s="129"/>
    </row>
    <row r="3" spans="1:9" ht="15.75">
      <c r="G3" s="128" t="s">
        <v>112</v>
      </c>
      <c r="H3" s="129"/>
      <c r="I3" s="129"/>
    </row>
    <row r="5" spans="1:9" ht="15.75">
      <c r="A5" s="130" t="s">
        <v>142</v>
      </c>
      <c r="B5" s="101"/>
      <c r="C5" s="101"/>
      <c r="D5" s="101"/>
      <c r="E5" s="101"/>
      <c r="F5" s="101"/>
      <c r="G5" s="101"/>
      <c r="H5" s="101"/>
      <c r="I5" s="101"/>
    </row>
    <row r="6" spans="1:9" ht="15.75">
      <c r="A6" s="131" t="s">
        <v>143</v>
      </c>
      <c r="B6" s="101"/>
      <c r="C6" s="101"/>
      <c r="D6" s="101"/>
      <c r="E6" s="101"/>
      <c r="F6" s="101"/>
      <c r="G6" s="101"/>
      <c r="H6" s="101"/>
      <c r="I6" s="101"/>
    </row>
    <row r="7" spans="1:9" ht="15.75">
      <c r="A7" s="132" t="s">
        <v>132</v>
      </c>
      <c r="B7" s="133"/>
      <c r="C7" s="133"/>
      <c r="D7" s="133"/>
      <c r="E7" s="133"/>
      <c r="F7" s="133"/>
      <c r="G7" s="133"/>
      <c r="H7" s="133"/>
      <c r="I7" s="133"/>
    </row>
    <row r="8" spans="1:9" ht="15">
      <c r="A8" s="134" t="s">
        <v>144</v>
      </c>
      <c r="B8" s="135"/>
      <c r="C8" s="135"/>
      <c r="D8" s="135"/>
      <c r="E8" s="135"/>
      <c r="F8" s="135"/>
      <c r="G8" s="135"/>
      <c r="H8" s="135"/>
      <c r="I8" s="135"/>
    </row>
    <row r="9" spans="1:9" ht="15">
      <c r="A9" s="134" t="s">
        <v>134</v>
      </c>
      <c r="B9" s="135"/>
      <c r="C9" s="135"/>
      <c r="D9" s="135"/>
      <c r="E9" s="135"/>
      <c r="F9" s="135"/>
      <c r="G9" s="135"/>
      <c r="H9" s="135"/>
      <c r="I9" s="135"/>
    </row>
    <row r="10" spans="1:9" ht="15">
      <c r="A10" s="134" t="s">
        <v>145</v>
      </c>
      <c r="B10" s="135"/>
      <c r="C10" s="135"/>
      <c r="D10" s="135"/>
      <c r="E10" s="135"/>
      <c r="F10" s="135"/>
      <c r="G10" s="135"/>
      <c r="H10" s="135"/>
      <c r="I10" s="135"/>
    </row>
    <row r="11" spans="1:9" ht="15">
      <c r="A11" s="134" t="s">
        <v>146</v>
      </c>
      <c r="B11" s="101"/>
      <c r="C11" s="101"/>
      <c r="D11" s="101"/>
      <c r="E11" s="101"/>
      <c r="F11" s="101"/>
      <c r="G11" s="101"/>
      <c r="H11" s="101"/>
      <c r="I11" s="101"/>
    </row>
    <row r="12" spans="1:9" ht="15">
      <c r="A12" s="136"/>
      <c r="B12" s="135"/>
      <c r="C12" s="135"/>
      <c r="D12" s="135"/>
      <c r="E12" s="135"/>
      <c r="F12" s="135"/>
      <c r="G12" s="135"/>
      <c r="H12" s="135"/>
      <c r="I12" s="135"/>
    </row>
    <row r="13" spans="1:9" ht="15">
      <c r="A13" s="137" t="s">
        <v>147</v>
      </c>
      <c r="B13" s="138"/>
      <c r="C13" s="138"/>
      <c r="D13" s="138"/>
      <c r="E13" s="138"/>
      <c r="F13" s="138"/>
      <c r="G13" s="138"/>
      <c r="H13" s="138"/>
      <c r="I13" s="138"/>
    </row>
    <row r="14" spans="1:9" ht="15">
      <c r="A14" s="134"/>
      <c r="B14" s="135"/>
      <c r="C14" s="135"/>
      <c r="D14" s="135"/>
      <c r="E14" s="135"/>
      <c r="F14" s="135"/>
      <c r="G14" s="135"/>
      <c r="H14" s="135"/>
      <c r="I14" s="135"/>
    </row>
    <row r="15" spans="1:9" ht="15">
      <c r="A15" s="137" t="s">
        <v>133</v>
      </c>
      <c r="B15" s="138"/>
      <c r="C15" s="138"/>
      <c r="D15" s="138"/>
      <c r="E15" s="138"/>
      <c r="F15" s="138"/>
      <c r="G15" s="138"/>
      <c r="H15" s="138"/>
      <c r="I15" s="138"/>
    </row>
    <row r="16" spans="1:9" ht="9.75" customHeight="1">
      <c r="A16" s="139"/>
      <c r="B16" s="140"/>
      <c r="C16" s="140"/>
      <c r="D16" s="140"/>
      <c r="E16" s="140"/>
      <c r="F16" s="140"/>
      <c r="G16" s="140"/>
      <c r="H16" s="140"/>
      <c r="I16" s="140"/>
    </row>
    <row r="17" spans="1:9" ht="15">
      <c r="A17" s="141" t="s">
        <v>148</v>
      </c>
      <c r="B17" s="135"/>
      <c r="C17" s="135"/>
      <c r="D17" s="135"/>
      <c r="E17" s="135"/>
      <c r="F17" s="135"/>
      <c r="G17" s="135"/>
      <c r="H17" s="135"/>
      <c r="I17" s="135"/>
    </row>
    <row r="18" spans="1:9" ht="15">
      <c r="A18" s="134" t="s">
        <v>1</v>
      </c>
      <c r="B18" s="135"/>
      <c r="C18" s="135"/>
      <c r="D18" s="135"/>
      <c r="E18" s="135"/>
      <c r="F18" s="135"/>
      <c r="G18" s="135"/>
      <c r="H18" s="135"/>
      <c r="I18" s="135"/>
    </row>
    <row r="19" spans="1:9" s="140" customFormat="1" ht="15">
      <c r="A19" s="142" t="s">
        <v>149</v>
      </c>
      <c r="B19" s="135"/>
      <c r="C19" s="135"/>
      <c r="D19" s="135"/>
      <c r="E19" s="135"/>
      <c r="F19" s="135"/>
      <c r="G19" s="135"/>
      <c r="H19" s="135"/>
      <c r="I19" s="135"/>
    </row>
    <row r="20" spans="1:9" s="146" customFormat="1" ht="50.1" customHeight="1">
      <c r="A20" s="143" t="s">
        <v>2</v>
      </c>
      <c r="B20" s="143"/>
      <c r="C20" s="143" t="s">
        <v>3</v>
      </c>
      <c r="D20" s="144"/>
      <c r="E20" s="144"/>
      <c r="F20" s="144"/>
      <c r="G20" s="145" t="s">
        <v>150</v>
      </c>
      <c r="H20" s="145" t="s">
        <v>151</v>
      </c>
      <c r="I20" s="145" t="s">
        <v>152</v>
      </c>
    </row>
    <row r="21" spans="1:9" ht="15.75">
      <c r="A21" s="147" t="s">
        <v>7</v>
      </c>
      <c r="B21" s="148" t="s">
        <v>153</v>
      </c>
      <c r="C21" s="149" t="s">
        <v>153</v>
      </c>
      <c r="D21" s="150"/>
      <c r="E21" s="150"/>
      <c r="F21" s="150"/>
      <c r="G21" s="151">
        <v>26</v>
      </c>
      <c r="H21" s="152">
        <f>SUM(H22,H27,H28)</f>
        <v>313915.12000000005</v>
      </c>
      <c r="I21" s="152">
        <f>SUM(I22,I27,I28)</f>
        <v>302978.01</v>
      </c>
    </row>
    <row r="22" spans="1:9" ht="15.75">
      <c r="A22" s="153" t="s">
        <v>9</v>
      </c>
      <c r="B22" s="154" t="s">
        <v>154</v>
      </c>
      <c r="C22" s="155" t="s">
        <v>154</v>
      </c>
      <c r="D22" s="155"/>
      <c r="E22" s="155"/>
      <c r="F22" s="155"/>
      <c r="G22" s="156">
        <v>26</v>
      </c>
      <c r="H22" s="157">
        <f>SUM(H23:H26)</f>
        <v>311755.49000000005</v>
      </c>
      <c r="I22" s="157">
        <f>SUM(I23:I26)</f>
        <v>302618.31</v>
      </c>
    </row>
    <row r="23" spans="1:9" ht="15.75">
      <c r="A23" s="153" t="s">
        <v>155</v>
      </c>
      <c r="B23" s="154" t="s">
        <v>60</v>
      </c>
      <c r="C23" s="155" t="s">
        <v>60</v>
      </c>
      <c r="D23" s="155"/>
      <c r="E23" s="155"/>
      <c r="F23" s="155"/>
      <c r="G23" s="156" t="s">
        <v>156</v>
      </c>
      <c r="H23" s="158">
        <v>309893.91000000003</v>
      </c>
      <c r="I23" s="158">
        <v>299117.69</v>
      </c>
    </row>
    <row r="24" spans="1:9" ht="15.75">
      <c r="A24" s="153" t="s">
        <v>157</v>
      </c>
      <c r="B24" s="159" t="s">
        <v>158</v>
      </c>
      <c r="C24" s="160" t="s">
        <v>158</v>
      </c>
      <c r="D24" s="160"/>
      <c r="E24" s="160"/>
      <c r="F24" s="160"/>
      <c r="G24" s="156" t="s">
        <v>159</v>
      </c>
      <c r="H24" s="158">
        <v>405.18</v>
      </c>
      <c r="I24" s="158">
        <v>2437.1999999999998</v>
      </c>
    </row>
    <row r="25" spans="1:9" ht="15.75">
      <c r="A25" s="153" t="s">
        <v>160</v>
      </c>
      <c r="B25" s="154" t="s">
        <v>161</v>
      </c>
      <c r="C25" s="160" t="s">
        <v>161</v>
      </c>
      <c r="D25" s="160"/>
      <c r="E25" s="160"/>
      <c r="F25" s="160"/>
      <c r="G25" s="156"/>
      <c r="H25" s="158"/>
      <c r="I25" s="158"/>
    </row>
    <row r="26" spans="1:9" ht="15.75">
      <c r="A26" s="153" t="s">
        <v>162</v>
      </c>
      <c r="B26" s="159" t="s">
        <v>163</v>
      </c>
      <c r="C26" s="160" t="s">
        <v>163</v>
      </c>
      <c r="D26" s="160"/>
      <c r="E26" s="160"/>
      <c r="F26" s="160"/>
      <c r="G26" s="156" t="s">
        <v>164</v>
      </c>
      <c r="H26" s="158">
        <v>1456.4</v>
      </c>
      <c r="I26" s="158">
        <v>1063.42</v>
      </c>
    </row>
    <row r="27" spans="1:9" ht="15.75">
      <c r="A27" s="153" t="s">
        <v>16</v>
      </c>
      <c r="B27" s="154" t="s">
        <v>165</v>
      </c>
      <c r="C27" s="160" t="s">
        <v>165</v>
      </c>
      <c r="D27" s="160"/>
      <c r="E27" s="160"/>
      <c r="F27" s="160"/>
      <c r="G27" s="156"/>
      <c r="H27" s="157"/>
      <c r="I27" s="161"/>
    </row>
    <row r="28" spans="1:9" ht="15.75">
      <c r="A28" s="153" t="s">
        <v>36</v>
      </c>
      <c r="B28" s="154" t="s">
        <v>166</v>
      </c>
      <c r="C28" s="160" t="s">
        <v>166</v>
      </c>
      <c r="D28" s="160"/>
      <c r="E28" s="160"/>
      <c r="F28" s="160"/>
      <c r="G28" s="156">
        <v>27</v>
      </c>
      <c r="H28" s="157">
        <f>SUM(H29)+SUM(H30)</f>
        <v>2159.63</v>
      </c>
      <c r="I28" s="157">
        <f>SUM(I29)+SUM(I30)</f>
        <v>359.7</v>
      </c>
    </row>
    <row r="29" spans="1:9" ht="15.75">
      <c r="A29" s="153" t="s">
        <v>167</v>
      </c>
      <c r="B29" s="159" t="s">
        <v>168</v>
      </c>
      <c r="C29" s="160" t="s">
        <v>168</v>
      </c>
      <c r="D29" s="160"/>
      <c r="E29" s="160"/>
      <c r="F29" s="160"/>
      <c r="G29" s="156"/>
      <c r="H29" s="158">
        <v>2159.63</v>
      </c>
      <c r="I29" s="158">
        <v>359.7</v>
      </c>
    </row>
    <row r="30" spans="1:9" ht="15.75">
      <c r="A30" s="153" t="s">
        <v>169</v>
      </c>
      <c r="B30" s="159" t="s">
        <v>170</v>
      </c>
      <c r="C30" s="160" t="s">
        <v>170</v>
      </c>
      <c r="D30" s="160"/>
      <c r="E30" s="160"/>
      <c r="F30" s="160"/>
      <c r="G30" s="156"/>
      <c r="H30" s="158"/>
      <c r="I30" s="158"/>
    </row>
    <row r="31" spans="1:9" ht="15.75">
      <c r="A31" s="147" t="s">
        <v>45</v>
      </c>
      <c r="B31" s="148" t="s">
        <v>171</v>
      </c>
      <c r="C31" s="149" t="s">
        <v>171</v>
      </c>
      <c r="D31" s="149"/>
      <c r="E31" s="149"/>
      <c r="F31" s="149"/>
      <c r="G31" s="151">
        <v>28</v>
      </c>
      <c r="H31" s="152">
        <f>SUM(H32:H45)</f>
        <v>311285.01000000007</v>
      </c>
      <c r="I31" s="152">
        <f>SUM(I32:I45)</f>
        <v>302767.88</v>
      </c>
    </row>
    <row r="32" spans="1:9" ht="15.75">
      <c r="A32" s="153" t="s">
        <v>9</v>
      </c>
      <c r="B32" s="154" t="s">
        <v>172</v>
      </c>
      <c r="C32" s="160" t="s">
        <v>173</v>
      </c>
      <c r="D32" s="162"/>
      <c r="E32" s="162"/>
      <c r="F32" s="162"/>
      <c r="G32" s="156" t="s">
        <v>174</v>
      </c>
      <c r="H32" s="158">
        <v>248095.25000000003</v>
      </c>
      <c r="I32" s="158">
        <v>245898.96000000002</v>
      </c>
    </row>
    <row r="33" spans="1:9" ht="15.75">
      <c r="A33" s="153" t="s">
        <v>16</v>
      </c>
      <c r="B33" s="154" t="s">
        <v>175</v>
      </c>
      <c r="C33" s="160" t="s">
        <v>176</v>
      </c>
      <c r="D33" s="162"/>
      <c r="E33" s="162"/>
      <c r="F33" s="162"/>
      <c r="G33" s="156" t="s">
        <v>177</v>
      </c>
      <c r="H33" s="158">
        <v>1612.38</v>
      </c>
      <c r="I33" s="158">
        <v>5656.4699999999993</v>
      </c>
    </row>
    <row r="34" spans="1:9" ht="15.75">
      <c r="A34" s="153" t="s">
        <v>36</v>
      </c>
      <c r="B34" s="154" t="s">
        <v>178</v>
      </c>
      <c r="C34" s="160" t="s">
        <v>179</v>
      </c>
      <c r="D34" s="162"/>
      <c r="E34" s="162"/>
      <c r="F34" s="162"/>
      <c r="G34" s="156" t="s">
        <v>180</v>
      </c>
      <c r="H34" s="158">
        <v>20052.430000000004</v>
      </c>
      <c r="I34" s="158">
        <v>21449.550000000003</v>
      </c>
    </row>
    <row r="35" spans="1:9" ht="15.75">
      <c r="A35" s="153" t="s">
        <v>44</v>
      </c>
      <c r="B35" s="154" t="s">
        <v>181</v>
      </c>
      <c r="C35" s="155" t="s">
        <v>182</v>
      </c>
      <c r="D35" s="162"/>
      <c r="E35" s="162"/>
      <c r="F35" s="162"/>
      <c r="G35" s="156" t="s">
        <v>183</v>
      </c>
      <c r="H35" s="158">
        <v>37</v>
      </c>
      <c r="I35" s="158">
        <v>495.61</v>
      </c>
    </row>
    <row r="36" spans="1:9" ht="15.75">
      <c r="A36" s="153" t="s">
        <v>55</v>
      </c>
      <c r="B36" s="154" t="s">
        <v>184</v>
      </c>
      <c r="C36" s="155" t="s">
        <v>185</v>
      </c>
      <c r="D36" s="162"/>
      <c r="E36" s="162"/>
      <c r="F36" s="162"/>
      <c r="G36" s="156" t="s">
        <v>186</v>
      </c>
      <c r="H36" s="158">
        <v>11130.87</v>
      </c>
      <c r="I36" s="158">
        <v>9474.77</v>
      </c>
    </row>
    <row r="37" spans="1:9" ht="15.75">
      <c r="A37" s="153" t="s">
        <v>187</v>
      </c>
      <c r="B37" s="154" t="s">
        <v>188</v>
      </c>
      <c r="C37" s="155" t="s">
        <v>189</v>
      </c>
      <c r="D37" s="162"/>
      <c r="E37" s="162"/>
      <c r="F37" s="162"/>
      <c r="G37" s="156" t="s">
        <v>190</v>
      </c>
      <c r="H37" s="158">
        <v>854.83</v>
      </c>
      <c r="I37" s="158">
        <v>629.29999999999995</v>
      </c>
    </row>
    <row r="38" spans="1:9" ht="15.75">
      <c r="A38" s="153" t="s">
        <v>191</v>
      </c>
      <c r="B38" s="154" t="s">
        <v>192</v>
      </c>
      <c r="C38" s="155" t="s">
        <v>193</v>
      </c>
      <c r="D38" s="162"/>
      <c r="E38" s="162"/>
      <c r="F38" s="162"/>
      <c r="G38" s="156"/>
      <c r="H38" s="158"/>
      <c r="I38" s="158"/>
    </row>
    <row r="39" spans="1:9" ht="15.75">
      <c r="A39" s="153" t="s">
        <v>194</v>
      </c>
      <c r="B39" s="154" t="s">
        <v>195</v>
      </c>
      <c r="C39" s="160" t="s">
        <v>195</v>
      </c>
      <c r="D39" s="162"/>
      <c r="E39" s="162"/>
      <c r="F39" s="162"/>
      <c r="G39" s="156" t="s">
        <v>196</v>
      </c>
      <c r="H39" s="158">
        <v>68.95</v>
      </c>
      <c r="I39" s="158"/>
    </row>
    <row r="40" spans="1:9" ht="15.75">
      <c r="A40" s="153" t="s">
        <v>197</v>
      </c>
      <c r="B40" s="154" t="s">
        <v>198</v>
      </c>
      <c r="C40" s="155" t="s">
        <v>198</v>
      </c>
      <c r="D40" s="162"/>
      <c r="E40" s="162"/>
      <c r="F40" s="162"/>
      <c r="G40" s="156" t="s">
        <v>199</v>
      </c>
      <c r="H40" s="158">
        <v>24985.29</v>
      </c>
      <c r="I40" s="158">
        <v>16200.79</v>
      </c>
    </row>
    <row r="41" spans="1:9" ht="15.75" customHeight="1">
      <c r="A41" s="153" t="s">
        <v>200</v>
      </c>
      <c r="B41" s="154" t="s">
        <v>201</v>
      </c>
      <c r="C41" s="160" t="s">
        <v>202</v>
      </c>
      <c r="D41" s="144"/>
      <c r="E41" s="144"/>
      <c r="F41" s="144"/>
      <c r="G41" s="156"/>
      <c r="H41" s="158"/>
      <c r="I41" s="158"/>
    </row>
    <row r="42" spans="1:9" ht="15.75" customHeight="1">
      <c r="A42" s="153" t="s">
        <v>203</v>
      </c>
      <c r="B42" s="154" t="s">
        <v>204</v>
      </c>
      <c r="C42" s="160" t="s">
        <v>205</v>
      </c>
      <c r="D42" s="162"/>
      <c r="E42" s="162"/>
      <c r="F42" s="162"/>
      <c r="G42" s="156"/>
      <c r="H42" s="158"/>
      <c r="I42" s="158"/>
    </row>
    <row r="43" spans="1:9" ht="15.75">
      <c r="A43" s="153" t="s">
        <v>206</v>
      </c>
      <c r="B43" s="154" t="s">
        <v>207</v>
      </c>
      <c r="C43" s="160" t="s">
        <v>208</v>
      </c>
      <c r="D43" s="162"/>
      <c r="E43" s="162"/>
      <c r="F43" s="162"/>
      <c r="G43" s="156"/>
      <c r="H43" s="158"/>
      <c r="I43" s="158"/>
    </row>
    <row r="44" spans="1:9" ht="15.75">
      <c r="A44" s="153" t="s">
        <v>209</v>
      </c>
      <c r="B44" s="154" t="s">
        <v>210</v>
      </c>
      <c r="C44" s="160" t="s">
        <v>211</v>
      </c>
      <c r="D44" s="162"/>
      <c r="E44" s="162"/>
      <c r="F44" s="162"/>
      <c r="G44" s="156" t="s">
        <v>212</v>
      </c>
      <c r="H44" s="158">
        <v>4448.01</v>
      </c>
      <c r="I44" s="158">
        <v>2962.43</v>
      </c>
    </row>
    <row r="45" spans="1:9" ht="15.75">
      <c r="A45" s="153" t="s">
        <v>213</v>
      </c>
      <c r="B45" s="154" t="s">
        <v>214</v>
      </c>
      <c r="C45" s="163" t="s">
        <v>215</v>
      </c>
      <c r="D45" s="164"/>
      <c r="E45" s="164"/>
      <c r="F45" s="165"/>
      <c r="G45" s="156"/>
      <c r="H45" s="158"/>
      <c r="I45" s="158"/>
    </row>
    <row r="46" spans="1:9" ht="15.75">
      <c r="A46" s="148" t="s">
        <v>47</v>
      </c>
      <c r="B46" s="166" t="s">
        <v>216</v>
      </c>
      <c r="C46" s="167" t="s">
        <v>216</v>
      </c>
      <c r="D46" s="168"/>
      <c r="E46" s="168"/>
      <c r="F46" s="169"/>
      <c r="G46" s="151">
        <v>30</v>
      </c>
      <c r="H46" s="152">
        <f>H21-H31</f>
        <v>2630.109999999986</v>
      </c>
      <c r="I46" s="152">
        <f>I21-I31</f>
        <v>210.13000000000466</v>
      </c>
    </row>
    <row r="47" spans="1:9" ht="15.75">
      <c r="A47" s="148" t="s">
        <v>58</v>
      </c>
      <c r="B47" s="148" t="s">
        <v>217</v>
      </c>
      <c r="C47" s="170" t="s">
        <v>217</v>
      </c>
      <c r="D47" s="168"/>
      <c r="E47" s="168"/>
      <c r="F47" s="169"/>
      <c r="G47" s="171"/>
      <c r="H47" s="152">
        <f>IF(TYPE(H48)=1,H48,0)-IF(TYPE(H49)=1,H49,0)-IF(TYPE(H50)=1,H50,0)</f>
        <v>0</v>
      </c>
      <c r="I47" s="152">
        <f>IF(TYPE(I48)=1,I48,0)-IF(TYPE(I49)=1,I49,0)-IF(TYPE(I50)=1,I50,0)</f>
        <v>0</v>
      </c>
    </row>
    <row r="48" spans="1:9" ht="15.75">
      <c r="A48" s="159" t="s">
        <v>218</v>
      </c>
      <c r="B48" s="154" t="s">
        <v>219</v>
      </c>
      <c r="C48" s="163" t="s">
        <v>220</v>
      </c>
      <c r="D48" s="164"/>
      <c r="E48" s="164"/>
      <c r="F48" s="165"/>
      <c r="G48" s="172"/>
      <c r="H48" s="157"/>
      <c r="I48" s="158"/>
    </row>
    <row r="49" spans="1:9" ht="15.75">
      <c r="A49" s="159" t="s">
        <v>16</v>
      </c>
      <c r="B49" s="154" t="s">
        <v>221</v>
      </c>
      <c r="C49" s="163" t="s">
        <v>221</v>
      </c>
      <c r="D49" s="164"/>
      <c r="E49" s="164"/>
      <c r="F49" s="165"/>
      <c r="G49" s="172"/>
      <c r="H49" s="158"/>
      <c r="I49" s="158"/>
    </row>
    <row r="50" spans="1:9" ht="15.75">
      <c r="A50" s="159" t="s">
        <v>222</v>
      </c>
      <c r="B50" s="154" t="s">
        <v>223</v>
      </c>
      <c r="C50" s="163" t="s">
        <v>224</v>
      </c>
      <c r="D50" s="164"/>
      <c r="E50" s="164"/>
      <c r="F50" s="165"/>
      <c r="G50" s="172"/>
      <c r="H50" s="158"/>
      <c r="I50" s="158"/>
    </row>
    <row r="51" spans="1:9" ht="15.75">
      <c r="A51" s="148" t="s">
        <v>63</v>
      </c>
      <c r="B51" s="166" t="s">
        <v>225</v>
      </c>
      <c r="C51" s="167" t="s">
        <v>225</v>
      </c>
      <c r="D51" s="168"/>
      <c r="E51" s="168"/>
      <c r="F51" s="169"/>
      <c r="G51" s="171"/>
      <c r="H51" s="158"/>
      <c r="I51" s="158"/>
    </row>
    <row r="52" spans="1:9" ht="30" customHeight="1">
      <c r="A52" s="148" t="s">
        <v>75</v>
      </c>
      <c r="B52" s="166" t="s">
        <v>226</v>
      </c>
      <c r="C52" s="173" t="s">
        <v>226</v>
      </c>
      <c r="D52" s="174"/>
      <c r="E52" s="174"/>
      <c r="F52" s="175"/>
      <c r="G52" s="171"/>
      <c r="H52" s="158"/>
      <c r="I52" s="158"/>
    </row>
    <row r="53" spans="1:9" ht="15.75">
      <c r="A53" s="148" t="s">
        <v>87</v>
      </c>
      <c r="B53" s="166" t="s">
        <v>227</v>
      </c>
      <c r="C53" s="167" t="s">
        <v>227</v>
      </c>
      <c r="D53" s="168"/>
      <c r="E53" s="168"/>
      <c r="F53" s="169"/>
      <c r="G53" s="171"/>
      <c r="H53" s="158"/>
      <c r="I53" s="158"/>
    </row>
    <row r="54" spans="1:9" ht="30" customHeight="1">
      <c r="A54" s="148" t="s">
        <v>228</v>
      </c>
      <c r="B54" s="148" t="s">
        <v>229</v>
      </c>
      <c r="C54" s="176" t="s">
        <v>229</v>
      </c>
      <c r="D54" s="174"/>
      <c r="E54" s="174"/>
      <c r="F54" s="175"/>
      <c r="G54" s="171"/>
      <c r="H54" s="152">
        <f>SUM(H46,H47,H51,H52,H53)</f>
        <v>2630.109999999986</v>
      </c>
      <c r="I54" s="152">
        <f>SUM(I46,I47,I51,I52,I53)</f>
        <v>210.13000000000466</v>
      </c>
    </row>
    <row r="55" spans="1:9" ht="15.75">
      <c r="A55" s="148" t="s">
        <v>9</v>
      </c>
      <c r="B55" s="148" t="s">
        <v>230</v>
      </c>
      <c r="C55" s="170" t="s">
        <v>230</v>
      </c>
      <c r="D55" s="168"/>
      <c r="E55" s="168"/>
      <c r="F55" s="169"/>
      <c r="G55" s="171"/>
      <c r="H55" s="158"/>
      <c r="I55" s="158"/>
    </row>
    <row r="56" spans="1:9" ht="15.75">
      <c r="A56" s="148" t="s">
        <v>231</v>
      </c>
      <c r="B56" s="166" t="s">
        <v>232</v>
      </c>
      <c r="C56" s="167" t="s">
        <v>232</v>
      </c>
      <c r="D56" s="168"/>
      <c r="E56" s="168"/>
      <c r="F56" s="169"/>
      <c r="G56" s="171"/>
      <c r="H56" s="152">
        <f>SUM(H54,H55)</f>
        <v>2630.109999999986</v>
      </c>
      <c r="I56" s="152">
        <f>SUM(I54,I55)</f>
        <v>210.13000000000466</v>
      </c>
    </row>
    <row r="57" spans="1:9" ht="15.75">
      <c r="A57" s="159" t="s">
        <v>9</v>
      </c>
      <c r="B57" s="154" t="s">
        <v>233</v>
      </c>
      <c r="C57" s="163" t="s">
        <v>233</v>
      </c>
      <c r="D57" s="164"/>
      <c r="E57" s="164"/>
      <c r="F57" s="165"/>
      <c r="G57" s="172"/>
      <c r="H57" s="157"/>
      <c r="I57" s="157"/>
    </row>
    <row r="58" spans="1:9" ht="15.75">
      <c r="A58" s="159" t="s">
        <v>16</v>
      </c>
      <c r="B58" s="154" t="s">
        <v>234</v>
      </c>
      <c r="C58" s="163" t="s">
        <v>234</v>
      </c>
      <c r="D58" s="164"/>
      <c r="E58" s="164"/>
      <c r="F58" s="165"/>
      <c r="G58" s="172"/>
      <c r="H58" s="157"/>
      <c r="I58" s="157"/>
    </row>
    <row r="59" spans="1:9">
      <c r="A59" s="177"/>
      <c r="B59" s="177"/>
      <c r="C59" s="177"/>
      <c r="D59" s="177"/>
      <c r="G59" s="178"/>
      <c r="H59" s="178"/>
      <c r="I59" s="178"/>
    </row>
    <row r="60" spans="1:9" ht="15.75" customHeight="1">
      <c r="A60" s="179" t="s">
        <v>138</v>
      </c>
      <c r="B60" s="179"/>
      <c r="C60" s="179"/>
      <c r="D60" s="179"/>
      <c r="E60" s="179"/>
      <c r="F60" s="179"/>
      <c r="G60" s="180"/>
      <c r="H60" s="181" t="s">
        <v>139</v>
      </c>
      <c r="I60" s="181"/>
    </row>
    <row r="61" spans="1:9" s="140" customFormat="1" ht="18.75" customHeight="1">
      <c r="A61" s="182" t="s">
        <v>235</v>
      </c>
      <c r="B61" s="182"/>
      <c r="C61" s="182"/>
      <c r="D61" s="182"/>
      <c r="E61" s="182"/>
      <c r="F61" s="182"/>
      <c r="G61" s="183" t="s">
        <v>130</v>
      </c>
      <c r="H61" s="184" t="s">
        <v>111</v>
      </c>
      <c r="I61" s="184"/>
    </row>
    <row r="62" spans="1:9" s="140" customFormat="1" ht="10.5" customHeight="1">
      <c r="A62" s="185"/>
      <c r="B62" s="185"/>
      <c r="C62" s="185"/>
      <c r="D62" s="185"/>
      <c r="E62" s="185"/>
      <c r="F62" s="185"/>
      <c r="G62" s="185"/>
      <c r="H62" s="186"/>
      <c r="I62" s="186"/>
    </row>
    <row r="63" spans="1:9" s="140" customFormat="1" ht="15" customHeight="1">
      <c r="A63" s="187" t="s">
        <v>236</v>
      </c>
      <c r="B63" s="187"/>
      <c r="C63" s="187"/>
      <c r="D63" s="187"/>
      <c r="E63" s="187"/>
      <c r="F63" s="187"/>
      <c r="G63" s="62" t="s">
        <v>237</v>
      </c>
      <c r="H63" s="188" t="s">
        <v>137</v>
      </c>
      <c r="I63" s="188"/>
    </row>
    <row r="64" spans="1:9" s="140" customFormat="1" ht="12" customHeight="1">
      <c r="A64" s="189" t="s">
        <v>238</v>
      </c>
      <c r="B64" s="189"/>
      <c r="C64" s="189"/>
      <c r="D64" s="189"/>
      <c r="E64" s="189"/>
      <c r="F64" s="189"/>
      <c r="G64" s="190" t="s">
        <v>239</v>
      </c>
      <c r="H64" s="191" t="s">
        <v>111</v>
      </c>
      <c r="I64" s="191"/>
    </row>
    <row r="67" spans="1:10" ht="12.75" customHeight="1">
      <c r="A67" s="87"/>
      <c r="B67" s="87"/>
      <c r="C67" s="87"/>
      <c r="D67" s="87"/>
      <c r="E67" s="42"/>
      <c r="F67" s="87"/>
      <c r="G67" s="87"/>
      <c r="H67" s="84"/>
      <c r="I67" s="87"/>
      <c r="J67" s="87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A5" sqref="A4:M5"/>
    </sheetView>
  </sheetViews>
  <sheetFormatPr defaultRowHeight="15"/>
  <cols>
    <col min="1" max="1" width="6" style="192" customWidth="1"/>
    <col min="2" max="2" width="32.85546875" style="128" customWidth="1"/>
    <col min="3" max="10" width="15.7109375" style="128" customWidth="1"/>
    <col min="11" max="11" width="13.140625" style="128" customWidth="1"/>
    <col min="12" max="13" width="15.7109375" style="128" customWidth="1"/>
    <col min="14" max="16384" width="9.140625" style="128"/>
  </cols>
  <sheetData>
    <row r="1" spans="1:13">
      <c r="I1" s="193"/>
      <c r="J1" s="193"/>
      <c r="K1" s="193"/>
    </row>
    <row r="2" spans="1:13">
      <c r="I2" s="128" t="s">
        <v>240</v>
      </c>
    </row>
    <row r="3" spans="1:13">
      <c r="I3" s="128" t="s">
        <v>241</v>
      </c>
    </row>
    <row r="5" spans="1:13">
      <c r="A5" s="194" t="s">
        <v>242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>
      <c r="A6" s="194" t="s">
        <v>243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8" spans="1:13">
      <c r="A8" s="194" t="s">
        <v>244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10" spans="1:13" ht="15" customHeight="1">
      <c r="A10" s="196" t="s">
        <v>2</v>
      </c>
      <c r="B10" s="196" t="s">
        <v>245</v>
      </c>
      <c r="C10" s="196" t="s">
        <v>246</v>
      </c>
      <c r="D10" s="196" t="s">
        <v>247</v>
      </c>
      <c r="E10" s="196"/>
      <c r="F10" s="196"/>
      <c r="G10" s="196"/>
      <c r="H10" s="196"/>
      <c r="I10" s="196"/>
      <c r="J10" s="197"/>
      <c r="K10" s="197"/>
      <c r="L10" s="196"/>
      <c r="M10" s="196" t="s">
        <v>248</v>
      </c>
    </row>
    <row r="11" spans="1:13" ht="114">
      <c r="A11" s="196"/>
      <c r="B11" s="196"/>
      <c r="C11" s="196"/>
      <c r="D11" s="198" t="s">
        <v>249</v>
      </c>
      <c r="E11" s="198" t="s">
        <v>250</v>
      </c>
      <c r="F11" s="198" t="s">
        <v>251</v>
      </c>
      <c r="G11" s="198" t="s">
        <v>252</v>
      </c>
      <c r="H11" s="198" t="s">
        <v>253</v>
      </c>
      <c r="I11" s="199" t="s">
        <v>254</v>
      </c>
      <c r="J11" s="198" t="s">
        <v>255</v>
      </c>
      <c r="K11" s="200" t="s">
        <v>256</v>
      </c>
      <c r="L11" s="201" t="s">
        <v>257</v>
      </c>
      <c r="M11" s="196"/>
    </row>
    <row r="12" spans="1:13">
      <c r="A12" s="202">
        <v>1</v>
      </c>
      <c r="B12" s="202">
        <v>2</v>
      </c>
      <c r="C12" s="202">
        <v>3</v>
      </c>
      <c r="D12" s="202">
        <v>4</v>
      </c>
      <c r="E12" s="202">
        <v>5</v>
      </c>
      <c r="F12" s="202">
        <v>6</v>
      </c>
      <c r="G12" s="202">
        <v>7</v>
      </c>
      <c r="H12" s="202">
        <v>8</v>
      </c>
      <c r="I12" s="202">
        <v>9</v>
      </c>
      <c r="J12" s="202">
        <v>10</v>
      </c>
      <c r="K12" s="203" t="s">
        <v>258</v>
      </c>
      <c r="L12" s="202">
        <v>12</v>
      </c>
      <c r="M12" s="202">
        <v>13</v>
      </c>
    </row>
    <row r="13" spans="1:13" ht="71.25">
      <c r="A13" s="198" t="s">
        <v>259</v>
      </c>
      <c r="B13" s="204" t="s">
        <v>260</v>
      </c>
      <c r="C13" s="205">
        <f t="shared" ref="C13:L13" si="0">SUM(C14:C15)</f>
        <v>30407.239999999998</v>
      </c>
      <c r="D13" s="205">
        <f t="shared" si="0"/>
        <v>267744.27</v>
      </c>
      <c r="E13" s="205">
        <f t="shared" si="0"/>
        <v>0</v>
      </c>
      <c r="F13" s="205">
        <f t="shared" si="0"/>
        <v>10.76</v>
      </c>
      <c r="G13" s="205">
        <f t="shared" si="0"/>
        <v>0</v>
      </c>
      <c r="H13" s="205">
        <f t="shared" si="0"/>
        <v>0</v>
      </c>
      <c r="I13" s="205">
        <f t="shared" si="0"/>
        <v>-280054.36</v>
      </c>
      <c r="J13" s="205">
        <f t="shared" si="0"/>
        <v>0</v>
      </c>
      <c r="K13" s="205">
        <f t="shared" si="0"/>
        <v>0</v>
      </c>
      <c r="L13" s="205">
        <f t="shared" si="0"/>
        <v>0</v>
      </c>
      <c r="M13" s="205">
        <f t="shared" ref="M13:M25" si="1">SUM(C13:L13)</f>
        <v>18107.910000000033</v>
      </c>
    </row>
    <row r="14" spans="1:13">
      <c r="A14" s="206" t="s">
        <v>261</v>
      </c>
      <c r="B14" s="207" t="s">
        <v>262</v>
      </c>
      <c r="C14" s="208">
        <v>29033.32</v>
      </c>
      <c r="D14" s="208">
        <v>14347.84</v>
      </c>
      <c r="E14" s="208">
        <v>1751.6</v>
      </c>
      <c r="F14" s="208">
        <v>10.76</v>
      </c>
      <c r="G14" s="208"/>
      <c r="H14" s="208"/>
      <c r="I14" s="208">
        <v>-34301.26</v>
      </c>
      <c r="J14" s="208"/>
      <c r="K14" s="208"/>
      <c r="L14" s="208"/>
      <c r="M14" s="205">
        <f t="shared" si="1"/>
        <v>10842.260000000002</v>
      </c>
    </row>
    <row r="15" spans="1:13">
      <c r="A15" s="206" t="s">
        <v>263</v>
      </c>
      <c r="B15" s="207" t="s">
        <v>264</v>
      </c>
      <c r="C15" s="208">
        <v>1373.92</v>
      </c>
      <c r="D15" s="208">
        <v>253396.43</v>
      </c>
      <c r="E15" s="208">
        <v>-1751.6</v>
      </c>
      <c r="F15" s="208"/>
      <c r="G15" s="208"/>
      <c r="H15" s="208"/>
      <c r="I15" s="208">
        <v>-245753.1</v>
      </c>
      <c r="J15" s="208"/>
      <c r="K15" s="208"/>
      <c r="L15" s="208"/>
      <c r="M15" s="205">
        <f t="shared" si="1"/>
        <v>7265.6499999999942</v>
      </c>
    </row>
    <row r="16" spans="1:13" ht="85.5">
      <c r="A16" s="198" t="s">
        <v>265</v>
      </c>
      <c r="B16" s="204" t="s">
        <v>266</v>
      </c>
      <c r="C16" s="205">
        <f t="shared" ref="C16:L16" si="2">SUM(C17:C18)</f>
        <v>100.54</v>
      </c>
      <c r="D16" s="205">
        <f t="shared" si="2"/>
        <v>1124.6400000000001</v>
      </c>
      <c r="E16" s="205">
        <f t="shared" si="2"/>
        <v>0</v>
      </c>
      <c r="F16" s="205">
        <f t="shared" si="2"/>
        <v>34.08</v>
      </c>
      <c r="G16" s="205">
        <f t="shared" si="2"/>
        <v>0</v>
      </c>
      <c r="H16" s="205">
        <f t="shared" si="2"/>
        <v>0</v>
      </c>
      <c r="I16" s="205">
        <f t="shared" si="2"/>
        <v>-405.18</v>
      </c>
      <c r="J16" s="205">
        <f t="shared" si="2"/>
        <v>0</v>
      </c>
      <c r="K16" s="205">
        <f t="shared" si="2"/>
        <v>0</v>
      </c>
      <c r="L16" s="205">
        <f t="shared" si="2"/>
        <v>0</v>
      </c>
      <c r="M16" s="205">
        <f t="shared" si="1"/>
        <v>854.07999999999993</v>
      </c>
    </row>
    <row r="17" spans="1:13" ht="45">
      <c r="A17" s="206" t="s">
        <v>267</v>
      </c>
      <c r="B17" s="207" t="s">
        <v>262</v>
      </c>
      <c r="C17" s="208">
        <v>100.54</v>
      </c>
      <c r="D17" s="208"/>
      <c r="E17" s="208">
        <v>43.41</v>
      </c>
      <c r="F17" s="208">
        <v>34.08</v>
      </c>
      <c r="G17" s="208"/>
      <c r="H17" s="208"/>
      <c r="I17" s="208">
        <v>-100.54</v>
      </c>
      <c r="J17" s="208"/>
      <c r="K17" s="208"/>
      <c r="L17" s="208"/>
      <c r="M17" s="205">
        <f t="shared" si="1"/>
        <v>77.489999999999966</v>
      </c>
    </row>
    <row r="18" spans="1:13" ht="60">
      <c r="A18" s="206" t="s">
        <v>268</v>
      </c>
      <c r="B18" s="207" t="s">
        <v>264</v>
      </c>
      <c r="C18" s="208"/>
      <c r="D18" s="208">
        <v>1124.6400000000001</v>
      </c>
      <c r="E18" s="208">
        <v>-43.41</v>
      </c>
      <c r="F18" s="208"/>
      <c r="G18" s="208"/>
      <c r="H18" s="208"/>
      <c r="I18" s="208">
        <v>-304.64</v>
      </c>
      <c r="J18" s="208"/>
      <c r="K18" s="208"/>
      <c r="L18" s="208"/>
      <c r="M18" s="205">
        <f t="shared" si="1"/>
        <v>776.59</v>
      </c>
    </row>
    <row r="19" spans="1:13" ht="409.5">
      <c r="A19" s="198" t="s">
        <v>269</v>
      </c>
      <c r="B19" s="204" t="s">
        <v>270</v>
      </c>
      <c r="C19" s="205">
        <f t="shared" ref="C19:L19" si="3">SUM(C20:C21)</f>
        <v>0</v>
      </c>
      <c r="D19" s="205">
        <f t="shared" si="3"/>
        <v>0</v>
      </c>
      <c r="E19" s="205">
        <f t="shared" si="3"/>
        <v>0</v>
      </c>
      <c r="F19" s="205">
        <f t="shared" si="3"/>
        <v>0</v>
      </c>
      <c r="G19" s="205">
        <f t="shared" si="3"/>
        <v>0</v>
      </c>
      <c r="H19" s="205">
        <f t="shared" si="3"/>
        <v>0</v>
      </c>
      <c r="I19" s="205">
        <f t="shared" si="3"/>
        <v>0</v>
      </c>
      <c r="J19" s="205">
        <f>SUM(J20:J21)</f>
        <v>0</v>
      </c>
      <c r="K19" s="205">
        <f t="shared" si="3"/>
        <v>0</v>
      </c>
      <c r="L19" s="205">
        <f t="shared" si="3"/>
        <v>0</v>
      </c>
      <c r="M19" s="205">
        <f t="shared" si="1"/>
        <v>0</v>
      </c>
    </row>
    <row r="20" spans="1:13" ht="45">
      <c r="A20" s="206" t="s">
        <v>271</v>
      </c>
      <c r="B20" s="207" t="s">
        <v>262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5">
        <f t="shared" si="1"/>
        <v>0</v>
      </c>
    </row>
    <row r="21" spans="1:13" ht="60">
      <c r="A21" s="206" t="s">
        <v>272</v>
      </c>
      <c r="B21" s="207" t="s">
        <v>264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5">
        <f t="shared" si="1"/>
        <v>0</v>
      </c>
    </row>
    <row r="22" spans="1:13" ht="28.5">
      <c r="A22" s="198" t="s">
        <v>273</v>
      </c>
      <c r="B22" s="204" t="s">
        <v>274</v>
      </c>
      <c r="C22" s="205">
        <f t="shared" ref="C22:L22" si="4">SUM(C23:C24)</f>
        <v>2626.9700000000003</v>
      </c>
      <c r="D22" s="205">
        <f t="shared" si="4"/>
        <v>120</v>
      </c>
      <c r="E22" s="205">
        <f>SUM(E23:E24)</f>
        <v>0</v>
      </c>
      <c r="F22" s="205">
        <f t="shared" si="4"/>
        <v>85.36</v>
      </c>
      <c r="G22" s="205">
        <f t="shared" si="4"/>
        <v>0</v>
      </c>
      <c r="H22" s="205">
        <f t="shared" si="4"/>
        <v>0</v>
      </c>
      <c r="I22" s="205">
        <f t="shared" si="4"/>
        <v>-1456.4</v>
      </c>
      <c r="J22" s="205">
        <f>SUM(J23:J24)</f>
        <v>0</v>
      </c>
      <c r="K22" s="205">
        <f t="shared" si="4"/>
        <v>0</v>
      </c>
      <c r="L22" s="205">
        <f t="shared" si="4"/>
        <v>0</v>
      </c>
      <c r="M22" s="205">
        <f t="shared" si="1"/>
        <v>1375.9300000000003</v>
      </c>
    </row>
    <row r="23" spans="1:13" ht="45">
      <c r="A23" s="206" t="s">
        <v>275</v>
      </c>
      <c r="B23" s="207" t="s">
        <v>262</v>
      </c>
      <c r="C23" s="208">
        <v>832.26</v>
      </c>
      <c r="D23" s="208"/>
      <c r="E23" s="208">
        <v>1384.65</v>
      </c>
      <c r="F23" s="208">
        <v>85.36</v>
      </c>
      <c r="G23" s="208"/>
      <c r="H23" s="208"/>
      <c r="I23" s="208">
        <v>-1237.1500000000001</v>
      </c>
      <c r="J23" s="208"/>
      <c r="K23" s="208"/>
      <c r="L23" s="208"/>
      <c r="M23" s="205">
        <f t="shared" si="1"/>
        <v>1065.1199999999999</v>
      </c>
    </row>
    <row r="24" spans="1:13" ht="60">
      <c r="A24" s="206" t="s">
        <v>276</v>
      </c>
      <c r="B24" s="207" t="s">
        <v>264</v>
      </c>
      <c r="C24" s="208">
        <v>1794.71</v>
      </c>
      <c r="D24" s="208">
        <v>120</v>
      </c>
      <c r="E24" s="208">
        <v>-1384.65</v>
      </c>
      <c r="F24" s="208"/>
      <c r="G24" s="208"/>
      <c r="H24" s="208"/>
      <c r="I24" s="208">
        <v>-219.25</v>
      </c>
      <c r="J24" s="208"/>
      <c r="K24" s="208"/>
      <c r="L24" s="208"/>
      <c r="M24" s="205">
        <f t="shared" si="1"/>
        <v>310.80999999999995</v>
      </c>
    </row>
    <row r="25" spans="1:13" ht="57">
      <c r="A25" s="198" t="s">
        <v>277</v>
      </c>
      <c r="B25" s="204" t="s">
        <v>278</v>
      </c>
      <c r="C25" s="209">
        <f t="shared" ref="C25:L25" si="5">SUM(C13,C16,C19,C22)</f>
        <v>33134.75</v>
      </c>
      <c r="D25" s="209">
        <f t="shared" si="5"/>
        <v>268988.91000000003</v>
      </c>
      <c r="E25" s="209">
        <f t="shared" si="5"/>
        <v>0</v>
      </c>
      <c r="F25" s="209">
        <f t="shared" si="5"/>
        <v>130.19999999999999</v>
      </c>
      <c r="G25" s="209">
        <f t="shared" si="5"/>
        <v>0</v>
      </c>
      <c r="H25" s="209">
        <f t="shared" si="5"/>
        <v>0</v>
      </c>
      <c r="I25" s="209">
        <f t="shared" si="5"/>
        <v>-281915.94</v>
      </c>
      <c r="J25" s="209">
        <f t="shared" si="5"/>
        <v>0</v>
      </c>
      <c r="K25" s="209">
        <f t="shared" si="5"/>
        <v>0</v>
      </c>
      <c r="L25" s="209">
        <f t="shared" si="5"/>
        <v>0</v>
      </c>
      <c r="M25" s="209">
        <f t="shared" si="1"/>
        <v>20337.920000000042</v>
      </c>
    </row>
    <row r="26" spans="1:13">
      <c r="A26" s="210" t="s">
        <v>279</v>
      </c>
    </row>
    <row r="27" spans="1:13" customFormat="1" ht="12.75">
      <c r="A27" s="211"/>
      <c r="B27" s="211"/>
      <c r="C27" s="211"/>
      <c r="D27" s="211"/>
      <c r="E27" s="211"/>
    </row>
    <row r="28" spans="1:13" customFormat="1" ht="12.75">
      <c r="A28" s="211"/>
      <c r="B28" s="211"/>
      <c r="C28" s="211"/>
      <c r="D28" s="211"/>
      <c r="E28" s="211"/>
    </row>
    <row r="29" spans="1:13" customFormat="1" ht="12.75" customHeight="1">
      <c r="A29" s="87"/>
      <c r="B29" s="87"/>
      <c r="C29" s="87"/>
      <c r="D29" s="87"/>
      <c r="E29" s="42"/>
      <c r="F29" s="87"/>
      <c r="G29" s="87"/>
      <c r="H29" s="87"/>
      <c r="I29" s="87"/>
      <c r="J29" s="87"/>
      <c r="K29" s="87"/>
      <c r="L29" s="87"/>
      <c r="M29" s="87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2</vt:lpstr>
      <vt:lpstr>3</vt:lpstr>
      <vt:lpstr>4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Buhalterė</dc:creator>
  <cp:lastModifiedBy>Buhalterė</cp:lastModifiedBy>
  <cp:lastPrinted>2018-07-16T05:15:19Z</cp:lastPrinted>
  <dcterms:created xsi:type="dcterms:W3CDTF">2009-07-20T14:30:53Z</dcterms:created>
  <dcterms:modified xsi:type="dcterms:W3CDTF">2018-07-17T13:33:28Z</dcterms:modified>
</cp:coreProperties>
</file>