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2"/>
  </bookViews>
  <sheets>
    <sheet name="S02_1P" sheetId="1" r:id="rId1"/>
    <sheet name="S03_2P" sheetId="2" r:id="rId2"/>
    <sheet name="S20_4P" sheetId="3" r:id="rId3"/>
  </sheets>
  <calcPr calcId="145621"/>
</workbook>
</file>

<file path=xl/calcChain.xml><?xml version="1.0" encoding="utf-8"?>
<calcChain xmlns="http://schemas.openxmlformats.org/spreadsheetml/2006/main">
  <c r="M24" i="3" l="1"/>
  <c r="M23" i="3"/>
  <c r="L22" i="3"/>
  <c r="K22" i="3"/>
  <c r="J22" i="3"/>
  <c r="I22" i="3"/>
  <c r="H22" i="3"/>
  <c r="G22" i="3"/>
  <c r="F22" i="3"/>
  <c r="E22" i="3"/>
  <c r="D22" i="3"/>
  <c r="C22" i="3"/>
  <c r="M22" i="3" s="1"/>
  <c r="M21" i="3"/>
  <c r="M20" i="3"/>
  <c r="L19" i="3"/>
  <c r="K19" i="3"/>
  <c r="J19" i="3"/>
  <c r="I19" i="3"/>
  <c r="H19" i="3"/>
  <c r="G19" i="3"/>
  <c r="F19" i="3"/>
  <c r="E19" i="3"/>
  <c r="D19" i="3"/>
  <c r="C19" i="3"/>
  <c r="M19" i="3" s="1"/>
  <c r="M18" i="3"/>
  <c r="M17" i="3"/>
  <c r="L16" i="3"/>
  <c r="K16" i="3"/>
  <c r="J16" i="3"/>
  <c r="I16" i="3"/>
  <c r="H16" i="3"/>
  <c r="G16" i="3"/>
  <c r="F16" i="3"/>
  <c r="E16" i="3"/>
  <c r="D16" i="3"/>
  <c r="C16" i="3"/>
  <c r="M16" i="3" s="1"/>
  <c r="M15" i="3"/>
  <c r="M14" i="3"/>
  <c r="L13" i="3"/>
  <c r="L25" i="3" s="1"/>
  <c r="K13" i="3"/>
  <c r="K25" i="3" s="1"/>
  <c r="J13" i="3"/>
  <c r="J25" i="3" s="1"/>
  <c r="I13" i="3"/>
  <c r="I25" i="3" s="1"/>
  <c r="H13" i="3"/>
  <c r="H25" i="3" s="1"/>
  <c r="G13" i="3"/>
  <c r="G25" i="3" s="1"/>
  <c r="F13" i="3"/>
  <c r="F25" i="3" s="1"/>
  <c r="E13" i="3"/>
  <c r="E25" i="3" s="1"/>
  <c r="D13" i="3"/>
  <c r="D25" i="3" s="1"/>
  <c r="C13" i="3"/>
  <c r="C25" i="3" s="1"/>
  <c r="M25" i="3" s="1"/>
  <c r="M13" i="3" l="1"/>
  <c r="I47" i="2" l="1"/>
  <c r="H47" i="2"/>
  <c r="I31" i="2"/>
  <c r="H31" i="2"/>
  <c r="I28" i="2"/>
  <c r="H28" i="2"/>
  <c r="I22" i="2"/>
  <c r="H22" i="2"/>
  <c r="I21" i="2"/>
  <c r="I46" i="2" s="1"/>
  <c r="I54" i="2" s="1"/>
  <c r="I56" i="2" s="1"/>
  <c r="H21" i="2"/>
  <c r="H46" i="2" s="1"/>
  <c r="H54" i="2" s="1"/>
  <c r="H56" i="2" s="1"/>
  <c r="G90" i="1" l="1"/>
  <c r="F90" i="1"/>
  <c r="G86" i="1"/>
  <c r="F86" i="1"/>
  <c r="G84" i="1"/>
  <c r="F84" i="1"/>
  <c r="G75" i="1"/>
  <c r="F75" i="1"/>
  <c r="G69" i="1"/>
  <c r="F69" i="1"/>
  <c r="G65" i="1"/>
  <c r="F65" i="1"/>
  <c r="G64" i="1"/>
  <c r="F64" i="1"/>
  <c r="G59" i="1"/>
  <c r="G94" i="1" s="1"/>
  <c r="F59" i="1"/>
  <c r="F94" i="1" s="1"/>
  <c r="G49" i="1"/>
  <c r="F49" i="1"/>
  <c r="G42" i="1"/>
  <c r="F42" i="1"/>
  <c r="G41" i="1"/>
  <c r="F41" i="1"/>
  <c r="G27" i="1"/>
  <c r="F27" i="1"/>
  <c r="G21" i="1"/>
  <c r="F21" i="1"/>
  <c r="G20" i="1"/>
  <c r="G58" i="1" s="1"/>
  <c r="F20" i="1"/>
  <c r="F58" i="1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<sst xmlns="http://schemas.openxmlformats.org/spreadsheetml/2006/main" count="400" uniqueCount="290">
  <si>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</si>
  <si>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</si>
  <si>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</si>
  <si>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Kazlų Rūdos specialioji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</si>
  <si>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</si>
  <si>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190984913   Atgimimo 8a Kazlų Rūda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</si>
  <si>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</si>
  <si>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</si>
  <si>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2017.06.30 D. DUOMENIS</t>
  </si>
  <si>
    <t xml:space="preserve">2017.07.13 Nr.  3   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</si>
  <si>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</si>
  <si>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</si>
  <si>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</si>
  <si>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</si>
  <si>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</si>
  <si>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</si>
  <si>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</si>
  <si>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</si>
  <si>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</si>
  <si>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</si>
  <si>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</si>
  <si>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</si>
  <si>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</si>
  <si>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</si>
  <si>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</si>
  <si>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14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</si>
  <si>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</si>
  <si>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</si>
  <si>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</si>
  <si>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</si>
  <si>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</si>
  <si>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</si>
  <si>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</si>
  <si>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</si>
  <si>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</si>
  <si>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</si>
  <si>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</si>
  <si>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</si>
  <si>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16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</si>
  <si>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</si>
  <si>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</si>
  <si>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</si>
  <si>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</si>
  <si>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</si>
  <si>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</si>
  <si>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</si>
  <si>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</si>
  <si>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</si>
  <si>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</si>
  <si>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</si>
  <si>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</si>
  <si>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</si>
  <si>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</si>
  <si>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</si>
  <si>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</si>
  <si>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</si>
  <si>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</si>
  <si>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</si>
  <si>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</si>
  <si>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</si>
  <si>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</si>
  <si>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</si>
  <si>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</si>
  <si>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</si>
  <si>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17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</si>
  <si>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</si>
  <si>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</si>
  <si>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</si>
  <si>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</si>
  <si>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</si>
  <si>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</si>
  <si>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18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</si>
  <si>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</si>
  <si>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19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</si>
  <si>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</si>
  <si>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</si>
  <si>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</si>
  <si>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</si>
  <si>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</si>
  <si>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</si>
  <si>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</si>
  <si>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</si>
  <si>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</si>
  <si>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</si>
  <si>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</si>
  <si>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</si>
  <si>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</si>
  <si>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</si>
  <si>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</si>
  <si>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20</t>
  </si>
  <si>
    <t>IŠ VISO TURTO:</t>
  </si>
  <si>
    <t>D.</t>
  </si>
  <si>
    <t>FINANSAVIMO SUMOS</t>
  </si>
  <si>
    <t>21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</si>
  <si>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</si>
  <si>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</si>
  <si>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</si>
  <si>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</si>
  <si>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</si>
  <si>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</si>
  <si>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</si>
  <si>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22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</si>
  <si>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</si>
  <si>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</si>
  <si>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</si>
  <si>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</si>
  <si>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</si>
  <si>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</si>
  <si>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</si>
  <si>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</si>
  <si>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</si>
  <si>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</si>
  <si>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</si>
  <si>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</si>
  <si>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</si>
  <si>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</si>
  <si>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</si>
  <si>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</si>
  <si>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</si>
  <si>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</si>
  <si>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</si>
  <si>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</si>
  <si>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</si>
  <si>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</si>
  <si>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</si>
  <si>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</si>
  <si>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</si>
  <si>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</si>
  <si>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</si>
  <si>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</si>
  <si>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</si>
  <si>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</si>
  <si>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</si>
  <si>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</si>
  <si>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25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</si>
  <si>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</si>
  <si>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</si>
  <si>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</si>
  <si>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</si>
  <si>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</si>
  <si>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</si>
  <si>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84</t>
  </si>
  <si>
    <t>IŠ VISO FINANSAVIMO SUMŲ, ĮSIPAREIGOJIMŲ, GRYNOJO TURTO IR MAŽUMOS DALIES:</t>
  </si>
  <si>
    <t xml:space="preserve">Direktoriaus pavaduotoja ugdymui </t>
  </si>
  <si>
    <t>Nijolė Tamošiūnienė</t>
  </si>
  <si>
    <t>(viešojo sektoriaus subjekto vadovas arba jo įgaliotas administracijos vadovas)</t>
  </si>
  <si>
    <t>(parašas)</t>
  </si>
  <si>
    <t>(vardas ir pavardė)</t>
  </si>
  <si>
    <t>Vyr.buhalterė</t>
  </si>
  <si>
    <t>Violeta Raižienė</t>
  </si>
  <si>
    <t xml:space="preserve">        (vyriausiasis buhalteris (buhalteris)                    </t>
  </si>
  <si>
    <t>P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</si>
  <si>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</si>
  <si>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</si>
  <si>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</si>
  <si>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</si>
  <si>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</si>
  <si>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</si>
  <si>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</si>
  <si>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2017.07.13 Nr.4    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</si>
  <si>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</si>
  <si>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</si>
  <si>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</si>
  <si>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</si>
  <si>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</si>
  <si>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</si>
  <si>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</si>
  <si>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26.1</t>
  </si>
  <si>
    <t>I.2.</t>
  </si>
  <si>
    <t xml:space="preserve">Iš savivaldybių biudžetų </t>
  </si>
  <si>
    <t>26.2</t>
  </si>
  <si>
    <t>I.3.</t>
  </si>
  <si>
    <t>Iš ES, užsienio valstybių ir tarptautinių organizacijų lėšų</t>
  </si>
  <si>
    <t>I.4.</t>
  </si>
  <si>
    <t>Iš kitų finansavimo šaltinių</t>
  </si>
  <si>
    <t>26.3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</si>
  <si>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</si>
  <si>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</si>
  <si>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</si>
  <si>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</si>
  <si>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</si>
  <si>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</si>
  <si>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</si>
  <si>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</si>
  <si>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</si>
  <si>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28.1</t>
  </si>
  <si>
    <t>Nusidėvėjimo ir amortizacijos</t>
  </si>
  <si>
    <t>NUSIDĖVĖJIMO IR AMORTIZACIJOS</t>
  </si>
  <si>
    <t>28.2</t>
  </si>
  <si>
    <t>KOMUNALINIŲ PASLAUGŲ IR ryšių</t>
  </si>
  <si>
    <t>KOMUNALINIŲ PASLAUGŲ IR RYŠIŲ</t>
  </si>
  <si>
    <t>28.3</t>
  </si>
  <si>
    <t xml:space="preserve">Komandiruočių </t>
  </si>
  <si>
    <t>KOMANDIRUOČIŲ</t>
  </si>
  <si>
    <t>28.4</t>
  </si>
  <si>
    <t xml:space="preserve">Transporto </t>
  </si>
  <si>
    <t>TRANSPORTO</t>
  </si>
  <si>
    <t>28.5</t>
  </si>
  <si>
    <t>VI.</t>
  </si>
  <si>
    <t xml:space="preserve">Kvalifikacijos kėlimo </t>
  </si>
  <si>
    <t>KVALIFIKACIJOS KĖLIMO</t>
  </si>
  <si>
    <t>28.6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</si>
  <si>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</si>
  <si>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</si>
  <si>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</si>
  <si>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</si>
  <si>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</si>
  <si>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</si>
  <si>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</si>
  <si>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28.7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</si>
  <si>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</si>
  <si>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</si>
  <si>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</si>
  <si>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</si>
  <si>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</si>
  <si>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</si>
  <si>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</si>
  <si>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</si>
  <si>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</si>
  <si>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</si>
  <si>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</si>
  <si>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</si>
  <si>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28.8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</si>
  <si>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</si>
  <si>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</si>
  <si>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</si>
  <si>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</si>
  <si>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</si>
  <si>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</si>
  <si>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</si>
  <si>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</si>
  <si>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</si>
  <si>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</si>
  <si>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</si>
  <si>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</si>
  <si>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</si>
  <si>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</si>
  <si>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</si>
  <si>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</si>
  <si>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</si>
  <si>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</si>
  <si>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</si>
  <si>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</si>
  <si>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</si>
  <si>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</si>
  <si>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Direktoriaus pavaduotoja ugdymui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</si>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</sst>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4" fillId="0" borderId="0" xfId="0" applyFont="1" applyAlignment="1"/>
    <xf numFmtId="0" fontId="3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right" vertical="center"/>
    </xf>
    <xf numFmtId="2" fontId="13" fillId="2" borderId="6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2" fontId="13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justify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workbookViewId="0">
      <selection activeCell="L25" sqref="L25:M25"/>
    </sheetView>
  </sheetViews>
  <sheetFormatPr defaultRowHeight="12.75"/>
  <cols>
    <col min="1" max="1" width="10.5703125" style="4" customWidth="1"/>
    <col min="2" max="2" width="3.140625" style="5" customWidth="1"/>
    <col min="3" max="3" width="2.7109375" style="5" customWidth="1"/>
    <col min="4" max="4" width="59" style="5" customWidth="1"/>
    <col min="5" max="5" width="7.7109375" style="2" customWidth="1"/>
    <col min="6" max="6" width="11.85546875" style="4" customWidth="1"/>
    <col min="7" max="7" width="12.85546875" style="4" customWidth="1"/>
    <col min="8" max="8" width="5.28515625" style="4" customWidth="1"/>
    <col min="9" max="16384" width="9.140625" style="4"/>
  </cols>
  <sheetData>
    <row r="1" spans="1:7">
      <c r="A1" s="1"/>
      <c r="B1" s="2"/>
      <c r="C1" s="2"/>
      <c r="D1" s="2"/>
      <c r="E1" s="3"/>
      <c r="F1" s="1"/>
      <c r="G1" s="1"/>
    </row>
    <row r="2" spans="1:7">
      <c r="E2" s="6" t="s">
        <v>0</v>
      </c>
      <c r="F2" s="7"/>
      <c r="G2" s="7"/>
    </row>
    <row r="3" spans="1:7">
      <c r="E3" s="8" t="s">
        <v>1</v>
      </c>
      <c r="F3" s="9"/>
      <c r="G3" s="9"/>
    </row>
    <row r="5" spans="1:7">
      <c r="A5" s="10" t="s">
        <v>2</v>
      </c>
      <c r="B5" s="11"/>
      <c r="C5" s="11"/>
      <c r="D5" s="11"/>
      <c r="E5" s="11"/>
      <c r="F5" s="12"/>
      <c r="G5" s="12"/>
    </row>
    <row r="6" spans="1:7">
      <c r="A6" s="13"/>
      <c r="B6" s="13"/>
      <c r="C6" s="13"/>
      <c r="D6" s="13"/>
      <c r="E6" s="13"/>
      <c r="F6" s="13"/>
      <c r="G6" s="13"/>
    </row>
    <row r="7" spans="1:7" ht="15">
      <c r="A7" s="14" t="s">
        <v>3</v>
      </c>
      <c r="B7" s="15"/>
      <c r="C7" s="15"/>
      <c r="D7" s="15"/>
      <c r="E7" s="15"/>
      <c r="F7" s="16"/>
      <c r="G7" s="16"/>
    </row>
    <row r="8" spans="1:7" ht="15">
      <c r="A8" s="17" t="s">
        <v>4</v>
      </c>
      <c r="B8" s="18"/>
      <c r="C8" s="18"/>
      <c r="D8" s="18"/>
      <c r="E8" s="18"/>
      <c r="F8" s="12"/>
      <c r="G8" s="12"/>
    </row>
    <row r="9" spans="1:7" ht="12.75" customHeight="1">
      <c r="A9" s="17" t="s">
        <v>5</v>
      </c>
      <c r="B9" s="18"/>
      <c r="C9" s="18"/>
      <c r="D9" s="18"/>
      <c r="E9" s="18"/>
      <c r="F9" s="12"/>
      <c r="G9" s="12"/>
    </row>
    <row r="10" spans="1:7">
      <c r="A10" s="19" t="s">
        <v>6</v>
      </c>
      <c r="B10" s="20"/>
      <c r="C10" s="20"/>
      <c r="D10" s="20"/>
      <c r="E10" s="20"/>
      <c r="F10" s="21"/>
      <c r="G10" s="21"/>
    </row>
    <row r="11" spans="1:7">
      <c r="A11" s="21"/>
      <c r="B11" s="21"/>
      <c r="C11" s="21"/>
      <c r="D11" s="21"/>
      <c r="E11" s="21"/>
      <c r="F11" s="21"/>
      <c r="G11" s="21"/>
    </row>
    <row r="12" spans="1:7" ht="15">
      <c r="A12" s="22"/>
      <c r="B12" s="12"/>
      <c r="C12" s="12"/>
      <c r="D12" s="12"/>
      <c r="E12" s="12"/>
    </row>
    <row r="13" spans="1:7">
      <c r="A13" s="10" t="s">
        <v>7</v>
      </c>
      <c r="B13" s="11"/>
      <c r="C13" s="11"/>
      <c r="D13" s="11"/>
      <c r="E13" s="11"/>
      <c r="F13" s="23"/>
      <c r="G13" s="23"/>
    </row>
    <row r="14" spans="1:7">
      <c r="A14" s="10" t="s">
        <v>8</v>
      </c>
      <c r="B14" s="11"/>
      <c r="C14" s="11"/>
      <c r="D14" s="11"/>
      <c r="E14" s="11"/>
      <c r="F14" s="23"/>
      <c r="G14" s="23"/>
    </row>
    <row r="15" spans="1:7">
      <c r="A15" s="24"/>
      <c r="B15" s="25"/>
      <c r="C15" s="25"/>
      <c r="D15" s="25"/>
      <c r="E15" s="25"/>
      <c r="F15" s="26"/>
      <c r="G15" s="26"/>
    </row>
    <row r="16" spans="1:7">
      <c r="A16" s="27" t="s">
        <v>9</v>
      </c>
      <c r="B16" s="28"/>
      <c r="C16" s="28"/>
      <c r="D16" s="28"/>
      <c r="E16" s="28"/>
      <c r="F16" s="29"/>
      <c r="G16" s="29"/>
    </row>
    <row r="17" spans="1:13">
      <c r="A17" s="17" t="s">
        <v>10</v>
      </c>
      <c r="B17" s="17"/>
      <c r="C17" s="17"/>
      <c r="D17" s="17"/>
      <c r="E17" s="17"/>
      <c r="F17" s="30"/>
      <c r="G17" s="30"/>
    </row>
    <row r="18" spans="1:13" ht="12.75" customHeight="1">
      <c r="A18" s="24"/>
      <c r="B18" s="31"/>
      <c r="C18" s="31"/>
      <c r="D18" s="32" t="s">
        <v>11</v>
      </c>
      <c r="E18" s="32"/>
      <c r="F18" s="32"/>
      <c r="G18" s="32"/>
    </row>
    <row r="19" spans="1:13" ht="67.5" customHeight="1">
      <c r="A19" s="33" t="s">
        <v>12</v>
      </c>
      <c r="B19" s="34" t="s">
        <v>13</v>
      </c>
      <c r="C19" s="35"/>
      <c r="D19" s="36"/>
      <c r="E19" s="37" t="s">
        <v>14</v>
      </c>
      <c r="F19" s="38" t="s">
        <v>15</v>
      </c>
      <c r="G19" s="38" t="s">
        <v>16</v>
      </c>
    </row>
    <row r="20" spans="1:13" s="5" customFormat="1" ht="12.75" customHeight="1">
      <c r="A20" s="38" t="s">
        <v>17</v>
      </c>
      <c r="B20" s="39" t="s">
        <v>18</v>
      </c>
      <c r="C20" s="40"/>
      <c r="D20" s="41"/>
      <c r="E20" s="42"/>
      <c r="F20" s="43">
        <f>SUM(F21,F27,F38,F39)</f>
        <v>17131.949999999997</v>
      </c>
      <c r="G20" s="43">
        <f>SUM(G21,G27,G38,G39)</f>
        <v>22788.419999999995</v>
      </c>
    </row>
    <row r="21" spans="1:13" s="5" customFormat="1" ht="12.75" customHeight="1">
      <c r="A21" s="44" t="s">
        <v>19</v>
      </c>
      <c r="B21" s="45" t="s">
        <v>20</v>
      </c>
      <c r="C21" s="46"/>
      <c r="D21" s="47"/>
      <c r="E21" s="42"/>
      <c r="F21" s="48">
        <f>SUM(F22:F26)</f>
        <v>0.60000000000002274</v>
      </c>
      <c r="G21" s="48">
        <f>SUM(G22:G26)</f>
        <v>0.84000000000003183</v>
      </c>
    </row>
    <row r="22" spans="1:13" s="5" customFormat="1" ht="12.75" customHeight="1">
      <c r="A22" s="42" t="s">
        <v>21</v>
      </c>
      <c r="B22" s="49"/>
      <c r="C22" s="50" t="s">
        <v>22</v>
      </c>
      <c r="D22" s="51"/>
      <c r="E22" s="52"/>
      <c r="F22" s="48"/>
      <c r="G22" s="48"/>
    </row>
    <row r="23" spans="1:13" s="5" customFormat="1" ht="12.75" customHeight="1">
      <c r="A23" s="42" t="s">
        <v>23</v>
      </c>
      <c r="B23" s="49"/>
      <c r="C23" s="50" t="s">
        <v>24</v>
      </c>
      <c r="D23" s="53"/>
      <c r="E23" s="54" t="s">
        <v>25</v>
      </c>
      <c r="F23" s="48">
        <v>0.60000000000002274</v>
      </c>
      <c r="G23" s="48">
        <v>0.84000000000003183</v>
      </c>
    </row>
    <row r="24" spans="1:13" s="5" customFormat="1" ht="12.75" customHeight="1">
      <c r="A24" s="42" t="s">
        <v>26</v>
      </c>
      <c r="B24" s="49"/>
      <c r="C24" s="50" t="s">
        <v>27</v>
      </c>
      <c r="D24" s="53"/>
      <c r="E24" s="54"/>
      <c r="F24" s="48"/>
      <c r="G24" s="48"/>
    </row>
    <row r="25" spans="1:13" s="5" customFormat="1" ht="12.75" customHeight="1">
      <c r="A25" s="42" t="s">
        <v>28</v>
      </c>
      <c r="B25" s="49"/>
      <c r="C25" s="50" t="s">
        <v>29</v>
      </c>
      <c r="D25" s="53"/>
      <c r="E25" s="54"/>
      <c r="F25" s="48"/>
      <c r="G25" s="48"/>
    </row>
    <row r="26" spans="1:13" s="5" customFormat="1" ht="12.75" customHeight="1">
      <c r="A26" s="55" t="s">
        <v>30</v>
      </c>
      <c r="B26" s="49"/>
      <c r="C26" s="56" t="s">
        <v>31</v>
      </c>
      <c r="D26" s="51"/>
      <c r="E26" s="54"/>
      <c r="F26" s="48"/>
      <c r="G26" s="48"/>
    </row>
    <row r="27" spans="1:13" s="5" customFormat="1" ht="12.75" customHeight="1">
      <c r="A27" s="57" t="s">
        <v>32</v>
      </c>
      <c r="B27" s="58" t="s">
        <v>33</v>
      </c>
      <c r="C27" s="59"/>
      <c r="D27" s="60"/>
      <c r="E27" s="54"/>
      <c r="F27" s="48">
        <f>SUM(F28:F37)</f>
        <v>17131.349999999999</v>
      </c>
      <c r="G27" s="48">
        <f>SUM(G28:G37)</f>
        <v>22787.579999999994</v>
      </c>
    </row>
    <row r="28" spans="1:13" s="5" customFormat="1" ht="12.75" customHeight="1">
      <c r="A28" s="42" t="s">
        <v>34</v>
      </c>
      <c r="B28" s="49"/>
      <c r="C28" s="50" t="s">
        <v>35</v>
      </c>
      <c r="D28" s="53"/>
      <c r="E28" s="54"/>
      <c r="F28" s="48"/>
      <c r="G28" s="48"/>
    </row>
    <row r="29" spans="1:13" s="5" customFormat="1" ht="12.75" customHeight="1">
      <c r="A29" s="42" t="s">
        <v>36</v>
      </c>
      <c r="B29" s="49"/>
      <c r="C29" s="50" t="s">
        <v>37</v>
      </c>
      <c r="D29" s="53"/>
      <c r="E29" s="54" t="s">
        <v>38</v>
      </c>
      <c r="F29" s="48"/>
      <c r="G29" s="48"/>
      <c r="M29" s="5" t="s">
        <v>151</v>
      </c>
    </row>
    <row r="30" spans="1:13" s="5" customFormat="1" ht="12.75" customHeight="1">
      <c r="A30" s="42" t="s">
        <v>39</v>
      </c>
      <c r="B30" s="49"/>
      <c r="C30" s="50" t="s">
        <v>40</v>
      </c>
      <c r="D30" s="53"/>
      <c r="E30" s="54"/>
      <c r="F30" s="48"/>
      <c r="G30" s="48"/>
    </row>
    <row r="31" spans="1:13" s="5" customFormat="1" ht="12.75" customHeight="1">
      <c r="A31" s="42" t="s">
        <v>41</v>
      </c>
      <c r="B31" s="49"/>
      <c r="C31" s="50" t="s">
        <v>42</v>
      </c>
      <c r="D31" s="53"/>
      <c r="E31" s="54"/>
      <c r="F31" s="48"/>
      <c r="G31" s="48"/>
    </row>
    <row r="32" spans="1:13" s="5" customFormat="1" ht="12.75" customHeight="1">
      <c r="A32" s="42" t="s">
        <v>43</v>
      </c>
      <c r="B32" s="49"/>
      <c r="C32" s="50" t="s">
        <v>44</v>
      </c>
      <c r="D32" s="53"/>
      <c r="E32" s="54" t="s">
        <v>38</v>
      </c>
      <c r="F32" s="48">
        <v>9493.64</v>
      </c>
      <c r="G32" s="48">
        <v>10254.849999999999</v>
      </c>
    </row>
    <row r="33" spans="1:7" s="5" customFormat="1" ht="12.75" customHeight="1">
      <c r="A33" s="42" t="s">
        <v>45</v>
      </c>
      <c r="B33" s="49"/>
      <c r="C33" s="50" t="s">
        <v>46</v>
      </c>
      <c r="D33" s="53"/>
      <c r="E33" s="54" t="s">
        <v>38</v>
      </c>
      <c r="F33" s="48">
        <v>2145.8699999999953</v>
      </c>
      <c r="G33" s="48">
        <v>6437.6699999999983</v>
      </c>
    </row>
    <row r="34" spans="1:7" s="5" customFormat="1" ht="12.75" customHeight="1">
      <c r="A34" s="42" t="s">
        <v>47</v>
      </c>
      <c r="B34" s="49"/>
      <c r="C34" s="50" t="s">
        <v>48</v>
      </c>
      <c r="D34" s="53"/>
      <c r="E34" s="54"/>
      <c r="F34" s="48"/>
      <c r="G34" s="48"/>
    </row>
    <row r="35" spans="1:7" s="5" customFormat="1" ht="12.75" customHeight="1">
      <c r="A35" s="42" t="s">
        <v>49</v>
      </c>
      <c r="B35" s="49"/>
      <c r="C35" s="50" t="s">
        <v>50</v>
      </c>
      <c r="D35" s="53"/>
      <c r="E35" s="54" t="s">
        <v>38</v>
      </c>
      <c r="F35" s="48">
        <v>1808.3700000000017</v>
      </c>
      <c r="G35" s="48">
        <v>1986.0699999999988</v>
      </c>
    </row>
    <row r="36" spans="1:7" s="5" customFormat="1" ht="12.75" customHeight="1">
      <c r="A36" s="42" t="s">
        <v>51</v>
      </c>
      <c r="B36" s="61"/>
      <c r="C36" s="62" t="s">
        <v>52</v>
      </c>
      <c r="D36" s="63"/>
      <c r="E36" s="54" t="s">
        <v>38</v>
      </c>
      <c r="F36" s="48">
        <v>3683.4700000000003</v>
      </c>
      <c r="G36" s="48">
        <v>4108.99</v>
      </c>
    </row>
    <row r="37" spans="1:7" s="5" customFormat="1" ht="12.75" customHeight="1">
      <c r="A37" s="42" t="s">
        <v>53</v>
      </c>
      <c r="B37" s="49"/>
      <c r="C37" s="50" t="s">
        <v>54</v>
      </c>
      <c r="D37" s="53"/>
      <c r="E37" s="54"/>
      <c r="F37" s="48"/>
      <c r="G37" s="48"/>
    </row>
    <row r="38" spans="1:7" s="5" customFormat="1" ht="12.75" customHeight="1">
      <c r="A38" s="44" t="s">
        <v>55</v>
      </c>
      <c r="B38" s="64" t="s">
        <v>56</v>
      </c>
      <c r="C38" s="64"/>
      <c r="D38" s="65"/>
      <c r="E38" s="54"/>
      <c r="F38" s="48"/>
      <c r="G38" s="48"/>
    </row>
    <row r="39" spans="1:7" s="5" customFormat="1" ht="12.75" customHeight="1">
      <c r="A39" s="44" t="s">
        <v>57</v>
      </c>
      <c r="B39" s="64" t="s">
        <v>58</v>
      </c>
      <c r="C39" s="64"/>
      <c r="D39" s="65"/>
      <c r="E39" s="54"/>
      <c r="F39" s="48"/>
      <c r="G39" s="48"/>
    </row>
    <row r="40" spans="1:7" s="5" customFormat="1" ht="12.75" customHeight="1">
      <c r="A40" s="38" t="s">
        <v>59</v>
      </c>
      <c r="B40" s="39" t="s">
        <v>60</v>
      </c>
      <c r="C40" s="40"/>
      <c r="D40" s="41"/>
      <c r="E40" s="54"/>
      <c r="F40" s="48"/>
      <c r="G40" s="48"/>
    </row>
    <row r="41" spans="1:7" s="5" customFormat="1" ht="12.75" customHeight="1">
      <c r="A41" s="33" t="s">
        <v>61</v>
      </c>
      <c r="B41" s="66" t="s">
        <v>62</v>
      </c>
      <c r="C41" s="67"/>
      <c r="D41" s="68"/>
      <c r="E41" s="54"/>
      <c r="F41" s="43">
        <f>SUM(F42,F48,F49,F56,F57)</f>
        <v>57785.760000000009</v>
      </c>
      <c r="G41" s="43">
        <f>SUM(G42,G48,G49,G56,G57)</f>
        <v>29373.82</v>
      </c>
    </row>
    <row r="42" spans="1:7" s="5" customFormat="1" ht="12.75" customHeight="1">
      <c r="A42" s="69" t="s">
        <v>19</v>
      </c>
      <c r="B42" s="70" t="s">
        <v>63</v>
      </c>
      <c r="C42" s="71"/>
      <c r="D42" s="72"/>
      <c r="E42" s="54" t="s">
        <v>64</v>
      </c>
      <c r="F42" s="48">
        <f>SUM(F43:F47)</f>
        <v>1041.17</v>
      </c>
      <c r="G42" s="48">
        <f>SUM(G43:G47)</f>
        <v>3505.92</v>
      </c>
    </row>
    <row r="43" spans="1:7" s="5" customFormat="1" ht="12.75" customHeight="1">
      <c r="A43" s="73" t="s">
        <v>21</v>
      </c>
      <c r="B43" s="61"/>
      <c r="C43" s="62" t="s">
        <v>65</v>
      </c>
      <c r="D43" s="63"/>
      <c r="E43" s="54"/>
      <c r="F43" s="48"/>
      <c r="G43" s="48"/>
    </row>
    <row r="44" spans="1:7" s="5" customFormat="1" ht="12.75" customHeight="1">
      <c r="A44" s="73" t="s">
        <v>23</v>
      </c>
      <c r="B44" s="61"/>
      <c r="C44" s="62" t="s">
        <v>66</v>
      </c>
      <c r="D44" s="63"/>
      <c r="E44" s="54"/>
      <c r="F44" s="48">
        <v>1041.17</v>
      </c>
      <c r="G44" s="48">
        <v>3505.92</v>
      </c>
    </row>
    <row r="45" spans="1:7" s="5" customFormat="1">
      <c r="A45" s="73" t="s">
        <v>26</v>
      </c>
      <c r="B45" s="61"/>
      <c r="C45" s="62" t="s">
        <v>67</v>
      </c>
      <c r="D45" s="63"/>
      <c r="E45" s="54"/>
      <c r="F45" s="48"/>
      <c r="G45" s="48"/>
    </row>
    <row r="46" spans="1:7" s="5" customFormat="1">
      <c r="A46" s="73" t="s">
        <v>28</v>
      </c>
      <c r="B46" s="61"/>
      <c r="C46" s="62" t="s">
        <v>68</v>
      </c>
      <c r="D46" s="63"/>
      <c r="E46" s="54"/>
      <c r="F46" s="48"/>
      <c r="G46" s="48"/>
    </row>
    <row r="47" spans="1:7" s="5" customFormat="1" ht="12.75" customHeight="1">
      <c r="A47" s="73" t="s">
        <v>30</v>
      </c>
      <c r="B47" s="67"/>
      <c r="C47" s="74" t="s">
        <v>69</v>
      </c>
      <c r="D47" s="75"/>
      <c r="E47" s="54"/>
      <c r="F47" s="48"/>
      <c r="G47" s="48"/>
    </row>
    <row r="48" spans="1:7" s="5" customFormat="1" ht="12.75" customHeight="1">
      <c r="A48" s="69" t="s">
        <v>32</v>
      </c>
      <c r="B48" s="76" t="s">
        <v>70</v>
      </c>
      <c r="C48" s="77"/>
      <c r="D48" s="78"/>
      <c r="E48" s="54" t="s">
        <v>71</v>
      </c>
      <c r="F48" s="48">
        <v>655.13</v>
      </c>
      <c r="G48" s="48">
        <v>1393.49</v>
      </c>
    </row>
    <row r="49" spans="1:7" s="5" customFormat="1" ht="12.75" customHeight="1">
      <c r="A49" s="69" t="s">
        <v>55</v>
      </c>
      <c r="B49" s="70" t="s">
        <v>72</v>
      </c>
      <c r="C49" s="71"/>
      <c r="D49" s="72"/>
      <c r="E49" s="54" t="s">
        <v>73</v>
      </c>
      <c r="F49" s="48">
        <f>SUM(F50:F55)</f>
        <v>50642.680000000008</v>
      </c>
      <c r="G49" s="48">
        <f>SUM(G50:G55)</f>
        <v>22910.21</v>
      </c>
    </row>
    <row r="50" spans="1:7" s="5" customFormat="1" ht="12.75" customHeight="1">
      <c r="A50" s="73" t="s">
        <v>74</v>
      </c>
      <c r="B50" s="71"/>
      <c r="C50" s="79" t="s">
        <v>75</v>
      </c>
      <c r="D50" s="80"/>
      <c r="E50" s="54"/>
      <c r="F50" s="48"/>
      <c r="G50" s="48"/>
    </row>
    <row r="51" spans="1:7" s="5" customFormat="1" ht="12.75" customHeight="1">
      <c r="A51" s="81" t="s">
        <v>76</v>
      </c>
      <c r="B51" s="61"/>
      <c r="C51" s="62" t="s">
        <v>77</v>
      </c>
      <c r="D51" s="82"/>
      <c r="E51" s="54"/>
      <c r="F51" s="48"/>
      <c r="G51" s="48"/>
    </row>
    <row r="52" spans="1:7" s="5" customFormat="1" ht="12.75" customHeight="1">
      <c r="A52" s="73" t="s">
        <v>78</v>
      </c>
      <c r="B52" s="61"/>
      <c r="C52" s="62" t="s">
        <v>79</v>
      </c>
      <c r="D52" s="63"/>
      <c r="E52" s="54"/>
      <c r="F52" s="48"/>
      <c r="G52" s="48"/>
    </row>
    <row r="53" spans="1:7" s="5" customFormat="1" ht="12.75" customHeight="1">
      <c r="A53" s="73" t="s">
        <v>80</v>
      </c>
      <c r="B53" s="61"/>
      <c r="C53" s="74" t="s">
        <v>81</v>
      </c>
      <c r="D53" s="75"/>
      <c r="E53" s="54"/>
      <c r="F53" s="48"/>
      <c r="G53" s="48"/>
    </row>
    <row r="54" spans="1:7" s="5" customFormat="1" ht="12.75" customHeight="1">
      <c r="A54" s="73" t="s">
        <v>82</v>
      </c>
      <c r="B54" s="61"/>
      <c r="C54" s="62" t="s">
        <v>83</v>
      </c>
      <c r="D54" s="63"/>
      <c r="E54" s="54" t="s">
        <v>73</v>
      </c>
      <c r="F54" s="48">
        <v>50249.020000000004</v>
      </c>
      <c r="G54" s="48">
        <v>22520.21</v>
      </c>
    </row>
    <row r="55" spans="1:7" s="5" customFormat="1" ht="12.75" customHeight="1">
      <c r="A55" s="73" t="s">
        <v>84</v>
      </c>
      <c r="B55" s="61"/>
      <c r="C55" s="62" t="s">
        <v>85</v>
      </c>
      <c r="D55" s="63"/>
      <c r="E55" s="54" t="s">
        <v>73</v>
      </c>
      <c r="F55" s="48">
        <v>393.66</v>
      </c>
      <c r="G55" s="48">
        <v>390</v>
      </c>
    </row>
    <row r="56" spans="1:7" s="5" customFormat="1" ht="12.75" customHeight="1">
      <c r="A56" s="69" t="s">
        <v>57</v>
      </c>
      <c r="B56" s="83" t="s">
        <v>86</v>
      </c>
      <c r="C56" s="83"/>
      <c r="D56" s="84"/>
      <c r="E56" s="54"/>
      <c r="F56" s="48"/>
      <c r="G56" s="48"/>
    </row>
    <row r="57" spans="1:7" s="5" customFormat="1" ht="12.75" customHeight="1">
      <c r="A57" s="69" t="s">
        <v>87</v>
      </c>
      <c r="B57" s="83" t="s">
        <v>88</v>
      </c>
      <c r="C57" s="83"/>
      <c r="D57" s="84"/>
      <c r="E57" s="54" t="s">
        <v>89</v>
      </c>
      <c r="F57" s="48">
        <v>5446.78</v>
      </c>
      <c r="G57" s="48">
        <v>1564.2</v>
      </c>
    </row>
    <row r="58" spans="1:7" s="5" customFormat="1" ht="12.75" customHeight="1">
      <c r="A58" s="44"/>
      <c r="B58" s="58" t="s">
        <v>90</v>
      </c>
      <c r="C58" s="59"/>
      <c r="D58" s="60"/>
      <c r="E58" s="54"/>
      <c r="F58" s="48">
        <f>SUM(F20,F40,F41)</f>
        <v>74917.710000000006</v>
      </c>
      <c r="G58" s="48">
        <f>SUM(G20,G40,G41)</f>
        <v>52162.239999999991</v>
      </c>
    </row>
    <row r="59" spans="1:7" s="5" customFormat="1" ht="12.75" customHeight="1">
      <c r="A59" s="38" t="s">
        <v>91</v>
      </c>
      <c r="B59" s="39" t="s">
        <v>92</v>
      </c>
      <c r="C59" s="39"/>
      <c r="D59" s="85"/>
      <c r="E59" s="54" t="s">
        <v>93</v>
      </c>
      <c r="F59" s="43">
        <f>SUM(F60:F63)</f>
        <v>22516.789999999899</v>
      </c>
      <c r="G59" s="43">
        <f>SUM(G60:G63)</f>
        <v>29642.02999999997</v>
      </c>
    </row>
    <row r="60" spans="1:7" s="5" customFormat="1" ht="12.75" customHeight="1">
      <c r="A60" s="44" t="s">
        <v>19</v>
      </c>
      <c r="B60" s="64" t="s">
        <v>94</v>
      </c>
      <c r="C60" s="64"/>
      <c r="D60" s="65">
        <v>0</v>
      </c>
      <c r="E60" s="54" t="s">
        <v>93</v>
      </c>
      <c r="F60" s="48">
        <v>20306.389999999898</v>
      </c>
      <c r="G60" s="48">
        <v>27283.339999999967</v>
      </c>
    </row>
    <row r="61" spans="1:7" s="5" customFormat="1" ht="12.75" customHeight="1">
      <c r="A61" s="57" t="s">
        <v>32</v>
      </c>
      <c r="B61" s="58" t="s">
        <v>95</v>
      </c>
      <c r="C61" s="59"/>
      <c r="D61" s="60"/>
      <c r="E61" s="54" t="s">
        <v>93</v>
      </c>
      <c r="F61" s="48">
        <v>721.05999999999972</v>
      </c>
      <c r="G61" s="48"/>
    </row>
    <row r="62" spans="1:7" s="5" customFormat="1" ht="12.75" customHeight="1">
      <c r="A62" s="44" t="s">
        <v>55</v>
      </c>
      <c r="B62" s="86" t="s">
        <v>96</v>
      </c>
      <c r="C62" s="87"/>
      <c r="D62" s="88"/>
      <c r="E62" s="54"/>
      <c r="F62" s="48"/>
      <c r="G62" s="48"/>
    </row>
    <row r="63" spans="1:7" s="5" customFormat="1" ht="12.75" customHeight="1">
      <c r="A63" s="44" t="s">
        <v>97</v>
      </c>
      <c r="B63" s="64" t="s">
        <v>98</v>
      </c>
      <c r="C63" s="49"/>
      <c r="D63" s="89"/>
      <c r="E63" s="54" t="s">
        <v>93</v>
      </c>
      <c r="F63" s="48">
        <v>1489.34</v>
      </c>
      <c r="G63" s="48">
        <v>2358.6900000000005</v>
      </c>
    </row>
    <row r="64" spans="1:7" s="5" customFormat="1" ht="12.75" customHeight="1">
      <c r="A64" s="38" t="s">
        <v>99</v>
      </c>
      <c r="B64" s="39" t="s">
        <v>100</v>
      </c>
      <c r="C64" s="40"/>
      <c r="D64" s="41"/>
      <c r="E64" s="54" t="s">
        <v>101</v>
      </c>
      <c r="F64" s="43">
        <f>SUM(F65,F69)</f>
        <v>52190.790000000008</v>
      </c>
      <c r="G64" s="43">
        <f>SUM(G65,G69)</f>
        <v>22520.21</v>
      </c>
    </row>
    <row r="65" spans="1:7" s="5" customFormat="1" ht="12.75" customHeight="1">
      <c r="A65" s="44" t="s">
        <v>19</v>
      </c>
      <c r="B65" s="45" t="s">
        <v>102</v>
      </c>
      <c r="C65" s="90"/>
      <c r="D65" s="91"/>
      <c r="E65" s="54"/>
      <c r="F65" s="48">
        <f>SUM(F66:F68)</f>
        <v>0</v>
      </c>
      <c r="G65" s="48">
        <f>SUM(G66:G68)</f>
        <v>0</v>
      </c>
    </row>
    <row r="66" spans="1:7" s="5" customFormat="1">
      <c r="A66" s="42" t="s">
        <v>21</v>
      </c>
      <c r="B66" s="92"/>
      <c r="C66" s="50" t="s">
        <v>103</v>
      </c>
      <c r="D66" s="93"/>
      <c r="E66" s="54"/>
      <c r="F66" s="48"/>
      <c r="G66" s="48"/>
    </row>
    <row r="67" spans="1:7" s="5" customFormat="1" ht="12.75" customHeight="1">
      <c r="A67" s="42" t="s">
        <v>23</v>
      </c>
      <c r="B67" s="49"/>
      <c r="C67" s="50" t="s">
        <v>104</v>
      </c>
      <c r="D67" s="53"/>
      <c r="E67" s="54"/>
      <c r="F67" s="48"/>
      <c r="G67" s="48"/>
    </row>
    <row r="68" spans="1:7" s="5" customFormat="1" ht="12.75" customHeight="1">
      <c r="A68" s="42" t="s">
        <v>105</v>
      </c>
      <c r="B68" s="49"/>
      <c r="C68" s="50" t="s">
        <v>106</v>
      </c>
      <c r="D68" s="53"/>
      <c r="E68" s="54"/>
      <c r="F68" s="48"/>
      <c r="G68" s="48"/>
    </row>
    <row r="69" spans="1:7" s="97" customFormat="1" ht="12.75" customHeight="1">
      <c r="A69" s="69" t="s">
        <v>32</v>
      </c>
      <c r="B69" s="94" t="s">
        <v>107</v>
      </c>
      <c r="C69" s="95"/>
      <c r="D69" s="96"/>
      <c r="E69" s="54"/>
      <c r="F69" s="48">
        <f>SUM(F70:F75,F78:F83)</f>
        <v>52190.790000000008</v>
      </c>
      <c r="G69" s="48">
        <f>SUM(G70:G75,G78:G83)</f>
        <v>22520.21</v>
      </c>
    </row>
    <row r="70" spans="1:7" s="5" customFormat="1" ht="12.75" customHeight="1">
      <c r="A70" s="42" t="s">
        <v>34</v>
      </c>
      <c r="B70" s="49"/>
      <c r="C70" s="50" t="s">
        <v>108</v>
      </c>
      <c r="D70" s="51"/>
      <c r="E70" s="54"/>
      <c r="F70" s="48"/>
      <c r="G70" s="48"/>
    </row>
    <row r="71" spans="1:7" s="5" customFormat="1" ht="12.75" customHeight="1">
      <c r="A71" s="42" t="s">
        <v>36</v>
      </c>
      <c r="B71" s="92"/>
      <c r="C71" s="50" t="s">
        <v>109</v>
      </c>
      <c r="D71" s="93"/>
      <c r="E71" s="54"/>
      <c r="F71" s="48"/>
      <c r="G71" s="48"/>
    </row>
    <row r="72" spans="1:7" s="5" customFormat="1">
      <c r="A72" s="42" t="s">
        <v>39</v>
      </c>
      <c r="B72" s="92"/>
      <c r="C72" s="50" t="s">
        <v>110</v>
      </c>
      <c r="D72" s="93"/>
      <c r="E72" s="54"/>
      <c r="F72" s="48"/>
      <c r="G72" s="48"/>
    </row>
    <row r="73" spans="1:7" s="5" customFormat="1">
      <c r="A73" s="98" t="s">
        <v>41</v>
      </c>
      <c r="B73" s="71"/>
      <c r="C73" s="99" t="s">
        <v>111</v>
      </c>
      <c r="D73" s="80"/>
      <c r="E73" s="54"/>
      <c r="F73" s="48"/>
      <c r="G73" s="48"/>
    </row>
    <row r="74" spans="1:7" s="5" customFormat="1">
      <c r="A74" s="44" t="s">
        <v>43</v>
      </c>
      <c r="B74" s="56"/>
      <c r="C74" s="56" t="s">
        <v>112</v>
      </c>
      <c r="D74" s="51"/>
      <c r="E74" s="54"/>
      <c r="F74" s="48"/>
      <c r="G74" s="48"/>
    </row>
    <row r="75" spans="1:7" s="5" customFormat="1" ht="12.75" customHeight="1">
      <c r="A75" s="100" t="s">
        <v>45</v>
      </c>
      <c r="B75" s="95"/>
      <c r="C75" s="101" t="s">
        <v>113</v>
      </c>
      <c r="D75" s="102"/>
      <c r="E75" s="54"/>
      <c r="F75" s="48">
        <f>SUM(F76,F77)</f>
        <v>0</v>
      </c>
      <c r="G75" s="48">
        <f>SUM(G76,G77)</f>
        <v>0</v>
      </c>
    </row>
    <row r="76" spans="1:7" s="5" customFormat="1" ht="12.75" customHeight="1">
      <c r="A76" s="73" t="s">
        <v>114</v>
      </c>
      <c r="B76" s="61"/>
      <c r="C76" s="82"/>
      <c r="D76" s="63" t="s">
        <v>115</v>
      </c>
      <c r="E76" s="54"/>
      <c r="F76" s="48"/>
      <c r="G76" s="48"/>
    </row>
    <row r="77" spans="1:7" s="5" customFormat="1" ht="12.75" customHeight="1">
      <c r="A77" s="73" t="s">
        <v>116</v>
      </c>
      <c r="B77" s="61"/>
      <c r="C77" s="82"/>
      <c r="D77" s="63" t="s">
        <v>117</v>
      </c>
      <c r="E77" s="54"/>
      <c r="F77" s="48"/>
      <c r="G77" s="48"/>
    </row>
    <row r="78" spans="1:7" s="5" customFormat="1" ht="12.75" customHeight="1">
      <c r="A78" s="73" t="s">
        <v>47</v>
      </c>
      <c r="B78" s="77"/>
      <c r="C78" s="103" t="s">
        <v>118</v>
      </c>
      <c r="D78" s="104"/>
      <c r="E78" s="54"/>
      <c r="F78" s="48"/>
      <c r="G78" s="48"/>
    </row>
    <row r="79" spans="1:7" s="5" customFormat="1" ht="12.75" customHeight="1">
      <c r="A79" s="73" t="s">
        <v>49</v>
      </c>
      <c r="B79" s="105"/>
      <c r="C79" s="62" t="s">
        <v>119</v>
      </c>
      <c r="D79" s="106"/>
      <c r="E79" s="54"/>
      <c r="F79" s="48"/>
      <c r="G79" s="48"/>
    </row>
    <row r="80" spans="1:7" s="5" customFormat="1" ht="12.75" customHeight="1">
      <c r="A80" s="73" t="s">
        <v>51</v>
      </c>
      <c r="B80" s="49"/>
      <c r="C80" s="50" t="s">
        <v>120</v>
      </c>
      <c r="D80" s="53"/>
      <c r="E80" s="54" t="s">
        <v>101</v>
      </c>
      <c r="F80" s="48">
        <v>6595.15</v>
      </c>
      <c r="G80" s="48"/>
    </row>
    <row r="81" spans="1:7" s="5" customFormat="1" ht="12.75" customHeight="1">
      <c r="A81" s="73" t="s">
        <v>53</v>
      </c>
      <c r="B81" s="49"/>
      <c r="C81" s="50" t="s">
        <v>121</v>
      </c>
      <c r="D81" s="53"/>
      <c r="E81" s="54" t="s">
        <v>101</v>
      </c>
      <c r="F81" s="48">
        <v>33530.69</v>
      </c>
      <c r="G81" s="48"/>
    </row>
    <row r="82" spans="1:7" s="5" customFormat="1" ht="12.75" customHeight="1">
      <c r="A82" s="42" t="s">
        <v>122</v>
      </c>
      <c r="B82" s="61"/>
      <c r="C82" s="62" t="s">
        <v>123</v>
      </c>
      <c r="D82" s="63"/>
      <c r="E82" s="54" t="s">
        <v>101</v>
      </c>
      <c r="F82" s="48">
        <v>12064.95</v>
      </c>
      <c r="G82" s="48">
        <v>22520.21</v>
      </c>
    </row>
    <row r="83" spans="1:7" s="5" customFormat="1" ht="12.75" customHeight="1">
      <c r="A83" s="42" t="s">
        <v>124</v>
      </c>
      <c r="B83" s="49"/>
      <c r="C83" s="50" t="s">
        <v>125</v>
      </c>
      <c r="D83" s="53"/>
      <c r="E83" s="54"/>
      <c r="F83" s="48"/>
      <c r="G83" s="48"/>
    </row>
    <row r="84" spans="1:7" s="5" customFormat="1" ht="12.75" customHeight="1">
      <c r="A84" s="38" t="s">
        <v>126</v>
      </c>
      <c r="B84" s="107" t="s">
        <v>127</v>
      </c>
      <c r="C84" s="108"/>
      <c r="D84" s="109"/>
      <c r="E84" s="54"/>
      <c r="F84" s="43">
        <f>SUM(F85,F86,F89,F90)</f>
        <v>210.13000000000466</v>
      </c>
      <c r="G84" s="43">
        <f>SUM(G85,G86,G89,G90)</f>
        <v>-1.1641532182693481E-10</v>
      </c>
    </row>
    <row r="85" spans="1:7" s="5" customFormat="1" ht="12.75" customHeight="1">
      <c r="A85" s="44" t="s">
        <v>19</v>
      </c>
      <c r="B85" s="64" t="s">
        <v>128</v>
      </c>
      <c r="C85" s="49"/>
      <c r="D85" s="89"/>
      <c r="E85" s="54"/>
      <c r="F85" s="48"/>
      <c r="G85" s="48"/>
    </row>
    <row r="86" spans="1:7" s="5" customFormat="1" ht="12.75" customHeight="1">
      <c r="A86" s="44" t="s">
        <v>32</v>
      </c>
      <c r="B86" s="45" t="s">
        <v>129</v>
      </c>
      <c r="C86" s="90"/>
      <c r="D86" s="91"/>
      <c r="E86" s="54"/>
      <c r="F86" s="48">
        <f>SUM(F87,F88)</f>
        <v>0</v>
      </c>
      <c r="G86" s="48">
        <f>SUM(G87,G88)</f>
        <v>0</v>
      </c>
    </row>
    <row r="87" spans="1:7" s="5" customFormat="1" ht="12.75" customHeight="1">
      <c r="A87" s="42" t="s">
        <v>34</v>
      </c>
      <c r="B87" s="49"/>
      <c r="C87" s="50" t="s">
        <v>130</v>
      </c>
      <c r="D87" s="53"/>
      <c r="E87" s="54"/>
      <c r="F87" s="48"/>
      <c r="G87" s="48"/>
    </row>
    <row r="88" spans="1:7" s="5" customFormat="1" ht="12.75" customHeight="1">
      <c r="A88" s="42" t="s">
        <v>36</v>
      </c>
      <c r="B88" s="49"/>
      <c r="C88" s="50" t="s">
        <v>131</v>
      </c>
      <c r="D88" s="53"/>
      <c r="E88" s="54"/>
      <c r="F88" s="48"/>
      <c r="G88" s="48"/>
    </row>
    <row r="89" spans="1:7" s="5" customFormat="1" ht="12.75" customHeight="1">
      <c r="A89" s="69" t="s">
        <v>55</v>
      </c>
      <c r="B89" s="82" t="s">
        <v>132</v>
      </c>
      <c r="C89" s="82"/>
      <c r="D89" s="110"/>
      <c r="E89" s="54"/>
      <c r="F89" s="48"/>
      <c r="G89" s="48"/>
    </row>
    <row r="90" spans="1:7" s="5" customFormat="1" ht="12.75" customHeight="1">
      <c r="A90" s="57" t="s">
        <v>57</v>
      </c>
      <c r="B90" s="58" t="s">
        <v>133</v>
      </c>
      <c r="C90" s="59"/>
      <c r="D90" s="60"/>
      <c r="E90" s="54" t="s">
        <v>134</v>
      </c>
      <c r="F90" s="48">
        <f>SUM(F91,F92)</f>
        <v>210.13000000000466</v>
      </c>
      <c r="G90" s="48">
        <f>SUM(G91,G92)</f>
        <v>-1.1641532182693481E-10</v>
      </c>
    </row>
    <row r="91" spans="1:7" s="5" customFormat="1" ht="12.75" customHeight="1">
      <c r="A91" s="42" t="s">
        <v>135</v>
      </c>
      <c r="B91" s="40"/>
      <c r="C91" s="50" t="s">
        <v>136</v>
      </c>
      <c r="D91" s="111"/>
      <c r="E91" s="54"/>
      <c r="F91" s="48">
        <v>210.13000000000466</v>
      </c>
      <c r="G91" s="48">
        <v>-1.1641532182693481E-10</v>
      </c>
    </row>
    <row r="92" spans="1:7" s="5" customFormat="1" ht="12.75" customHeight="1">
      <c r="A92" s="42" t="s">
        <v>137</v>
      </c>
      <c r="B92" s="40"/>
      <c r="C92" s="50" t="s">
        <v>138</v>
      </c>
      <c r="D92" s="111"/>
      <c r="E92" s="54"/>
      <c r="F92" s="48"/>
      <c r="G92" s="48"/>
    </row>
    <row r="93" spans="1:7" s="5" customFormat="1" ht="12.75" customHeight="1">
      <c r="A93" s="38" t="s">
        <v>139</v>
      </c>
      <c r="B93" s="107" t="s">
        <v>140</v>
      </c>
      <c r="C93" s="109"/>
      <c r="D93" s="109"/>
      <c r="E93" s="54" t="s">
        <v>141</v>
      </c>
      <c r="F93" s="43"/>
      <c r="G93" s="43"/>
    </row>
    <row r="94" spans="1:7" s="5" customFormat="1" ht="25.5" customHeight="1">
      <c r="A94" s="38"/>
      <c r="B94" s="112" t="s">
        <v>142</v>
      </c>
      <c r="C94" s="113"/>
      <c r="D94" s="75"/>
      <c r="E94" s="44"/>
      <c r="F94" s="114">
        <f>SUM(F59,F64,F84,F93)</f>
        <v>74917.709999999905</v>
      </c>
      <c r="G94" s="114">
        <f>SUM(G59,G64,G84,G93)</f>
        <v>52162.239999999852</v>
      </c>
    </row>
    <row r="95" spans="1:7" s="5" customFormat="1">
      <c r="A95" s="115"/>
      <c r="B95" s="116"/>
      <c r="C95" s="116"/>
      <c r="D95" s="116"/>
      <c r="E95" s="116"/>
      <c r="F95" s="2"/>
      <c r="G95" s="2"/>
    </row>
    <row r="96" spans="1:7" s="5" customFormat="1" ht="12.75" customHeight="1">
      <c r="A96" s="117" t="s">
        <v>143</v>
      </c>
      <c r="B96" s="117"/>
      <c r="C96" s="117"/>
      <c r="D96" s="117"/>
      <c r="E96" s="118"/>
      <c r="F96" s="18" t="s">
        <v>144</v>
      </c>
      <c r="G96" s="18"/>
    </row>
    <row r="97" spans="1:8" s="5" customFormat="1" ht="12.75" customHeight="1">
      <c r="A97" s="119" t="s">
        <v>145</v>
      </c>
      <c r="B97" s="119"/>
      <c r="C97" s="119"/>
      <c r="D97" s="119"/>
      <c r="E97" s="2" t="s">
        <v>146</v>
      </c>
      <c r="F97" s="17" t="s">
        <v>147</v>
      </c>
      <c r="G97" s="17"/>
    </row>
    <row r="98" spans="1:8" s="5" customFormat="1">
      <c r="A98" s="31"/>
      <c r="B98" s="31"/>
      <c r="C98" s="31"/>
      <c r="D98" s="31"/>
      <c r="E98" s="31"/>
      <c r="F98" s="31"/>
      <c r="G98" s="31"/>
    </row>
    <row r="99" spans="1:8" s="5" customFormat="1" ht="12.75" customHeight="1">
      <c r="A99" s="120" t="s">
        <v>148</v>
      </c>
      <c r="B99" s="120"/>
      <c r="C99" s="120"/>
      <c r="D99" s="120"/>
      <c r="E99" s="121"/>
      <c r="F99" s="20" t="s">
        <v>149</v>
      </c>
      <c r="G99" s="20"/>
    </row>
    <row r="100" spans="1:8" s="5" customFormat="1" ht="12.75" customHeight="1">
      <c r="A100" s="122" t="s">
        <v>150</v>
      </c>
      <c r="B100" s="122"/>
      <c r="C100" s="122"/>
      <c r="D100" s="122"/>
      <c r="E100" s="97" t="s">
        <v>146</v>
      </c>
      <c r="F100" s="19" t="s">
        <v>147</v>
      </c>
      <c r="G100" s="19"/>
    </row>
    <row r="101" spans="1:8" s="5" customFormat="1" ht="15">
      <c r="A101" s="123"/>
      <c r="B101" s="123"/>
      <c r="C101" s="123"/>
      <c r="D101" s="123"/>
      <c r="E101" s="124"/>
      <c r="F101" s="31"/>
      <c r="G101" s="31"/>
    </row>
    <row r="102" spans="1:8" s="5" customFormat="1" ht="15">
      <c r="A102" s="123"/>
      <c r="B102" s="123"/>
      <c r="C102" s="123"/>
      <c r="D102" s="123"/>
      <c r="E102" s="124"/>
      <c r="F102" s="31"/>
      <c r="G102" s="31"/>
    </row>
    <row r="103" spans="1:8" s="5" customFormat="1" ht="12.75" customHeight="1">
      <c r="E103" s="2"/>
      <c r="H103" s="125"/>
    </row>
  </sheetData>
  <mergeCells count="26">
    <mergeCell ref="A100:D100"/>
    <mergeCell ref="F100:G100"/>
    <mergeCell ref="A96:D96"/>
    <mergeCell ref="F96:G96"/>
    <mergeCell ref="A97:D97"/>
    <mergeCell ref="F97:G97"/>
    <mergeCell ref="A99:D99"/>
    <mergeCell ref="F99:G99"/>
    <mergeCell ref="D18:G18"/>
    <mergeCell ref="B19:D19"/>
    <mergeCell ref="C47:D47"/>
    <mergeCell ref="C53:D53"/>
    <mergeCell ref="B62:D62"/>
    <mergeCell ref="B94:D94"/>
    <mergeCell ref="A10:G11"/>
    <mergeCell ref="A12:E12"/>
    <mergeCell ref="A13:G13"/>
    <mergeCell ref="A14:G14"/>
    <mergeCell ref="A16:G16"/>
    <mergeCell ref="A17:G17"/>
    <mergeCell ref="E2:G2"/>
    <mergeCell ref="E3:G3"/>
    <mergeCell ref="A5:G6"/>
    <mergeCell ref="A7:G7"/>
    <mergeCell ref="A8:G8"/>
    <mergeCell ref="A9:G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L15" sqref="L15"/>
    </sheetView>
  </sheetViews>
  <sheetFormatPr defaultRowHeight="15"/>
  <cols>
    <col min="1" max="1" width="8" style="126" customWidth="1"/>
    <col min="2" max="2" width="1.5703125" style="126" hidden="1" customWidth="1"/>
    <col min="3" max="3" width="30.140625" style="126" customWidth="1"/>
    <col min="4" max="4" width="18.28515625" style="126" customWidth="1"/>
    <col min="5" max="5" width="0" style="126" hidden="1" customWidth="1"/>
    <col min="6" max="6" width="11.7109375" style="126" customWidth="1"/>
    <col min="7" max="7" width="13.140625" style="126" customWidth="1"/>
    <col min="8" max="8" width="14.7109375" style="126" customWidth="1"/>
    <col min="9" max="9" width="15.85546875" style="126" customWidth="1"/>
    <col min="10" max="16384" width="9.140625" style="126"/>
  </cols>
  <sheetData>
    <row r="1" spans="1:9">
      <c r="G1" s="127"/>
      <c r="H1" s="127"/>
    </row>
    <row r="2" spans="1:9" ht="15.75">
      <c r="D2" s="128"/>
      <c r="G2" s="129" t="s">
        <v>152</v>
      </c>
      <c r="H2" s="130"/>
      <c r="I2" s="130"/>
    </row>
    <row r="3" spans="1:9" ht="15.75">
      <c r="G3" s="129" t="s">
        <v>1</v>
      </c>
      <c r="H3" s="130"/>
      <c r="I3" s="130"/>
    </row>
    <row r="5" spans="1:9" ht="15.75">
      <c r="A5" s="131" t="s">
        <v>153</v>
      </c>
      <c r="B5" s="13"/>
      <c r="C5" s="13"/>
      <c r="D5" s="13"/>
      <c r="E5" s="13"/>
      <c r="F5" s="13"/>
      <c r="G5" s="13"/>
      <c r="H5" s="13"/>
      <c r="I5" s="13"/>
    </row>
    <row r="6" spans="1:9" ht="15.75">
      <c r="A6" s="132" t="s">
        <v>154</v>
      </c>
      <c r="B6" s="13"/>
      <c r="C6" s="13"/>
      <c r="D6" s="13"/>
      <c r="E6" s="13"/>
      <c r="F6" s="13"/>
      <c r="G6" s="13"/>
      <c r="H6" s="13"/>
      <c r="I6" s="13"/>
    </row>
    <row r="7" spans="1:9" ht="15.75">
      <c r="A7" s="133" t="s">
        <v>3</v>
      </c>
      <c r="B7" s="134"/>
      <c r="C7" s="134"/>
      <c r="D7" s="134"/>
      <c r="E7" s="134"/>
      <c r="F7" s="134"/>
      <c r="G7" s="134"/>
      <c r="H7" s="134"/>
      <c r="I7" s="134"/>
    </row>
    <row r="8" spans="1:9">
      <c r="A8" s="135" t="s">
        <v>155</v>
      </c>
      <c r="B8" s="136"/>
      <c r="C8" s="136"/>
      <c r="D8" s="136"/>
      <c r="E8" s="136"/>
      <c r="F8" s="136"/>
      <c r="G8" s="136"/>
      <c r="H8" s="136"/>
      <c r="I8" s="136"/>
    </row>
    <row r="9" spans="1:9">
      <c r="A9" s="135" t="s">
        <v>5</v>
      </c>
      <c r="B9" s="136"/>
      <c r="C9" s="136"/>
      <c r="D9" s="136"/>
      <c r="E9" s="136"/>
      <c r="F9" s="136"/>
      <c r="G9" s="136"/>
      <c r="H9" s="136"/>
      <c r="I9" s="136"/>
    </row>
    <row r="10" spans="1:9">
      <c r="A10" s="135" t="s">
        <v>156</v>
      </c>
      <c r="B10" s="136"/>
      <c r="C10" s="136"/>
      <c r="D10" s="136"/>
      <c r="E10" s="136"/>
      <c r="F10" s="136"/>
      <c r="G10" s="136"/>
      <c r="H10" s="136"/>
      <c r="I10" s="136"/>
    </row>
    <row r="11" spans="1:9">
      <c r="A11" s="135" t="s">
        <v>157</v>
      </c>
      <c r="B11" s="13"/>
      <c r="C11" s="13"/>
      <c r="D11" s="13"/>
      <c r="E11" s="13"/>
      <c r="F11" s="13"/>
      <c r="G11" s="13"/>
      <c r="H11" s="13"/>
      <c r="I11" s="13"/>
    </row>
    <row r="12" spans="1:9">
      <c r="A12" s="137"/>
      <c r="B12" s="136"/>
      <c r="C12" s="136"/>
      <c r="D12" s="136"/>
      <c r="E12" s="136"/>
      <c r="F12" s="136"/>
      <c r="G12" s="136"/>
      <c r="H12" s="136"/>
      <c r="I12" s="136"/>
    </row>
    <row r="13" spans="1:9">
      <c r="A13" s="138" t="s">
        <v>158</v>
      </c>
      <c r="B13" s="139"/>
      <c r="C13" s="139"/>
      <c r="D13" s="139"/>
      <c r="E13" s="139"/>
      <c r="F13" s="139"/>
      <c r="G13" s="139"/>
      <c r="H13" s="139"/>
      <c r="I13" s="139"/>
    </row>
    <row r="14" spans="1:9">
      <c r="A14" s="135"/>
      <c r="B14" s="136"/>
      <c r="C14" s="136"/>
      <c r="D14" s="136"/>
      <c r="E14" s="136"/>
      <c r="F14" s="136"/>
      <c r="G14" s="136"/>
      <c r="H14" s="136"/>
      <c r="I14" s="136"/>
    </row>
    <row r="15" spans="1:9">
      <c r="A15" s="138" t="s">
        <v>8</v>
      </c>
      <c r="B15" s="139"/>
      <c r="C15" s="139"/>
      <c r="D15" s="139"/>
      <c r="E15" s="139"/>
      <c r="F15" s="139"/>
      <c r="G15" s="139"/>
      <c r="H15" s="139"/>
      <c r="I15" s="139"/>
    </row>
    <row r="16" spans="1:9" ht="9.75" customHeight="1">
      <c r="A16" s="140"/>
      <c r="B16" s="141"/>
      <c r="C16" s="141"/>
      <c r="D16" s="141"/>
      <c r="E16" s="141"/>
      <c r="F16" s="141"/>
      <c r="G16" s="141"/>
      <c r="H16" s="141"/>
      <c r="I16" s="141"/>
    </row>
    <row r="17" spans="1:9">
      <c r="A17" s="142" t="s">
        <v>159</v>
      </c>
      <c r="B17" s="136"/>
      <c r="C17" s="136"/>
      <c r="D17" s="136"/>
      <c r="E17" s="136"/>
      <c r="F17" s="136"/>
      <c r="G17" s="136"/>
      <c r="H17" s="136"/>
      <c r="I17" s="136"/>
    </row>
    <row r="18" spans="1:9">
      <c r="A18" s="135" t="s">
        <v>10</v>
      </c>
      <c r="B18" s="136"/>
      <c r="C18" s="136"/>
      <c r="D18" s="136"/>
      <c r="E18" s="136"/>
      <c r="F18" s="136"/>
      <c r="G18" s="136"/>
      <c r="H18" s="136"/>
      <c r="I18" s="136"/>
    </row>
    <row r="19" spans="1:9" s="141" customFormat="1">
      <c r="A19" s="143" t="s">
        <v>160</v>
      </c>
      <c r="B19" s="136"/>
      <c r="C19" s="136"/>
      <c r="D19" s="136"/>
      <c r="E19" s="136"/>
      <c r="F19" s="136"/>
      <c r="G19" s="136"/>
      <c r="H19" s="136"/>
      <c r="I19" s="136"/>
    </row>
    <row r="20" spans="1:9" s="147" customFormat="1" ht="50.1" customHeight="1">
      <c r="A20" s="144" t="s">
        <v>12</v>
      </c>
      <c r="B20" s="144"/>
      <c r="C20" s="144" t="s">
        <v>13</v>
      </c>
      <c r="D20" s="145"/>
      <c r="E20" s="145"/>
      <c r="F20" s="145"/>
      <c r="G20" s="146" t="s">
        <v>161</v>
      </c>
      <c r="H20" s="146" t="s">
        <v>162</v>
      </c>
      <c r="I20" s="146" t="s">
        <v>163</v>
      </c>
    </row>
    <row r="21" spans="1:9" ht="15.75">
      <c r="A21" s="148" t="s">
        <v>17</v>
      </c>
      <c r="B21" s="149" t="s">
        <v>164</v>
      </c>
      <c r="C21" s="150" t="s">
        <v>164</v>
      </c>
      <c r="D21" s="151"/>
      <c r="E21" s="151"/>
      <c r="F21" s="151"/>
      <c r="G21" s="152">
        <v>26</v>
      </c>
      <c r="H21" s="153">
        <f>SUM(H22,H27,H28)</f>
        <v>302978.01</v>
      </c>
      <c r="I21" s="153">
        <f>SUM(I22,I27,I28)</f>
        <v>317616.40000000002</v>
      </c>
    </row>
    <row r="22" spans="1:9" ht="15.75">
      <c r="A22" s="154" t="s">
        <v>19</v>
      </c>
      <c r="B22" s="155" t="s">
        <v>165</v>
      </c>
      <c r="C22" s="156" t="s">
        <v>165</v>
      </c>
      <c r="D22" s="156"/>
      <c r="E22" s="156"/>
      <c r="F22" s="156"/>
      <c r="G22" s="157">
        <v>26</v>
      </c>
      <c r="H22" s="158">
        <f>SUM(H23:H26)</f>
        <v>302618.31</v>
      </c>
      <c r="I22" s="158">
        <f>SUM(I23:I26)</f>
        <v>317096.37</v>
      </c>
    </row>
    <row r="23" spans="1:9" ht="15.75">
      <c r="A23" s="154" t="s">
        <v>166</v>
      </c>
      <c r="B23" s="155" t="s">
        <v>94</v>
      </c>
      <c r="C23" s="156" t="s">
        <v>94</v>
      </c>
      <c r="D23" s="156"/>
      <c r="E23" s="156"/>
      <c r="F23" s="156"/>
      <c r="G23" s="157" t="s">
        <v>167</v>
      </c>
      <c r="H23" s="159">
        <v>299117.69</v>
      </c>
      <c r="I23" s="159">
        <v>315420.73</v>
      </c>
    </row>
    <row r="24" spans="1:9" ht="15.75">
      <c r="A24" s="154" t="s">
        <v>168</v>
      </c>
      <c r="B24" s="160" t="s">
        <v>169</v>
      </c>
      <c r="C24" s="161" t="s">
        <v>169</v>
      </c>
      <c r="D24" s="161"/>
      <c r="E24" s="161"/>
      <c r="F24" s="161"/>
      <c r="G24" s="157" t="s">
        <v>170</v>
      </c>
      <c r="H24" s="159">
        <v>2437.1999999999998</v>
      </c>
      <c r="I24" s="159">
        <v>298.56</v>
      </c>
    </row>
    <row r="25" spans="1:9" ht="15.75">
      <c r="A25" s="154" t="s">
        <v>171</v>
      </c>
      <c r="B25" s="155" t="s">
        <v>172</v>
      </c>
      <c r="C25" s="161" t="s">
        <v>172</v>
      </c>
      <c r="D25" s="161"/>
      <c r="E25" s="161"/>
      <c r="F25" s="161"/>
      <c r="G25" s="157"/>
      <c r="H25" s="159"/>
      <c r="I25" s="159">
        <v>7.8</v>
      </c>
    </row>
    <row r="26" spans="1:9" ht="15.75">
      <c r="A26" s="154" t="s">
        <v>173</v>
      </c>
      <c r="B26" s="160" t="s">
        <v>174</v>
      </c>
      <c r="C26" s="161" t="s">
        <v>174</v>
      </c>
      <c r="D26" s="161"/>
      <c r="E26" s="161"/>
      <c r="F26" s="161"/>
      <c r="G26" s="157" t="s">
        <v>175</v>
      </c>
      <c r="H26" s="159">
        <v>1063.42</v>
      </c>
      <c r="I26" s="159">
        <v>1369.28</v>
      </c>
    </row>
    <row r="27" spans="1:9" ht="15.75">
      <c r="A27" s="154" t="s">
        <v>32</v>
      </c>
      <c r="B27" s="155" t="s">
        <v>176</v>
      </c>
      <c r="C27" s="161" t="s">
        <v>176</v>
      </c>
      <c r="D27" s="161"/>
      <c r="E27" s="161"/>
      <c r="F27" s="161"/>
      <c r="G27" s="157"/>
      <c r="H27" s="158"/>
      <c r="I27" s="162"/>
    </row>
    <row r="28" spans="1:9" ht="15.75">
      <c r="A28" s="154" t="s">
        <v>55</v>
      </c>
      <c r="B28" s="155" t="s">
        <v>177</v>
      </c>
      <c r="C28" s="161" t="s">
        <v>177</v>
      </c>
      <c r="D28" s="161"/>
      <c r="E28" s="161"/>
      <c r="F28" s="161"/>
      <c r="G28" s="157">
        <v>27</v>
      </c>
      <c r="H28" s="158">
        <f>SUM(H29)+SUM(H30)</f>
        <v>359.7</v>
      </c>
      <c r="I28" s="158">
        <f>SUM(I29)+SUM(I30)</f>
        <v>520.03</v>
      </c>
    </row>
    <row r="29" spans="1:9" ht="15.75">
      <c r="A29" s="154" t="s">
        <v>178</v>
      </c>
      <c r="B29" s="160" t="s">
        <v>179</v>
      </c>
      <c r="C29" s="161" t="s">
        <v>179</v>
      </c>
      <c r="D29" s="161"/>
      <c r="E29" s="161"/>
      <c r="F29" s="161"/>
      <c r="G29" s="157"/>
      <c r="H29" s="159">
        <v>359.7</v>
      </c>
      <c r="I29" s="159">
        <v>520.03</v>
      </c>
    </row>
    <row r="30" spans="1:9" ht="15.75">
      <c r="A30" s="154" t="s">
        <v>180</v>
      </c>
      <c r="B30" s="160" t="s">
        <v>181</v>
      </c>
      <c r="C30" s="161" t="s">
        <v>181</v>
      </c>
      <c r="D30" s="161"/>
      <c r="E30" s="161"/>
      <c r="F30" s="161"/>
      <c r="G30" s="157"/>
      <c r="H30" s="159"/>
      <c r="I30" s="159"/>
    </row>
    <row r="31" spans="1:9" ht="15.75">
      <c r="A31" s="148" t="s">
        <v>59</v>
      </c>
      <c r="B31" s="149" t="s">
        <v>182</v>
      </c>
      <c r="C31" s="150" t="s">
        <v>182</v>
      </c>
      <c r="D31" s="150"/>
      <c r="E31" s="150"/>
      <c r="F31" s="150"/>
      <c r="G31" s="152">
        <v>28</v>
      </c>
      <c r="H31" s="153">
        <f>SUM(H32:H45)</f>
        <v>302767.88</v>
      </c>
      <c r="I31" s="153">
        <f>SUM(I32:I45)</f>
        <v>317354.52999999991</v>
      </c>
    </row>
    <row r="32" spans="1:9" ht="15.75">
      <c r="A32" s="154" t="s">
        <v>19</v>
      </c>
      <c r="B32" s="155" t="s">
        <v>183</v>
      </c>
      <c r="C32" s="161" t="s">
        <v>184</v>
      </c>
      <c r="D32" s="163"/>
      <c r="E32" s="163"/>
      <c r="F32" s="163"/>
      <c r="G32" s="157" t="s">
        <v>185</v>
      </c>
      <c r="H32" s="159">
        <v>245898.96000000002</v>
      </c>
      <c r="I32" s="159">
        <v>265240.81</v>
      </c>
    </row>
    <row r="33" spans="1:9" ht="15.75">
      <c r="A33" s="154" t="s">
        <v>32</v>
      </c>
      <c r="B33" s="155" t="s">
        <v>186</v>
      </c>
      <c r="C33" s="161" t="s">
        <v>187</v>
      </c>
      <c r="D33" s="163"/>
      <c r="E33" s="163"/>
      <c r="F33" s="163"/>
      <c r="G33" s="157" t="s">
        <v>188</v>
      </c>
      <c r="H33" s="159">
        <v>5656.4699999999993</v>
      </c>
      <c r="I33" s="159">
        <v>6163.49</v>
      </c>
    </row>
    <row r="34" spans="1:9" ht="15.75">
      <c r="A34" s="154" t="s">
        <v>55</v>
      </c>
      <c r="B34" s="155" t="s">
        <v>189</v>
      </c>
      <c r="C34" s="161" t="s">
        <v>190</v>
      </c>
      <c r="D34" s="163"/>
      <c r="E34" s="163"/>
      <c r="F34" s="163"/>
      <c r="G34" s="157" t="s">
        <v>191</v>
      </c>
      <c r="H34" s="159">
        <v>21449.550000000003</v>
      </c>
      <c r="I34" s="159">
        <v>17217.100000000002</v>
      </c>
    </row>
    <row r="35" spans="1:9" ht="15.75">
      <c r="A35" s="154" t="s">
        <v>57</v>
      </c>
      <c r="B35" s="155" t="s">
        <v>192</v>
      </c>
      <c r="C35" s="156" t="s">
        <v>193</v>
      </c>
      <c r="D35" s="163"/>
      <c r="E35" s="163"/>
      <c r="F35" s="163"/>
      <c r="G35" s="157" t="s">
        <v>194</v>
      </c>
      <c r="H35" s="159">
        <v>495.61</v>
      </c>
      <c r="I35" s="159"/>
    </row>
    <row r="36" spans="1:9" ht="15.75">
      <c r="A36" s="154" t="s">
        <v>87</v>
      </c>
      <c r="B36" s="155" t="s">
        <v>195</v>
      </c>
      <c r="C36" s="156" t="s">
        <v>196</v>
      </c>
      <c r="D36" s="163"/>
      <c r="E36" s="163"/>
      <c r="F36" s="163"/>
      <c r="G36" s="157" t="s">
        <v>197</v>
      </c>
      <c r="H36" s="159">
        <v>9474.77</v>
      </c>
      <c r="I36" s="159">
        <v>6484.91</v>
      </c>
    </row>
    <row r="37" spans="1:9" ht="15.75">
      <c r="A37" s="154" t="s">
        <v>198</v>
      </c>
      <c r="B37" s="155" t="s">
        <v>199</v>
      </c>
      <c r="C37" s="156" t="s">
        <v>200</v>
      </c>
      <c r="D37" s="163"/>
      <c r="E37" s="163"/>
      <c r="F37" s="163"/>
      <c r="G37" s="157" t="s">
        <v>201</v>
      </c>
      <c r="H37" s="159">
        <v>629.29999999999995</v>
      </c>
      <c r="I37" s="159">
        <v>219.17</v>
      </c>
    </row>
    <row r="38" spans="1:9" ht="15.75">
      <c r="A38" s="154" t="s">
        <v>202</v>
      </c>
      <c r="B38" s="155" t="s">
        <v>203</v>
      </c>
      <c r="C38" s="156" t="s">
        <v>204</v>
      </c>
      <c r="D38" s="163"/>
      <c r="E38" s="163"/>
      <c r="F38" s="163"/>
      <c r="G38" s="157"/>
      <c r="H38" s="159"/>
      <c r="I38" s="159"/>
    </row>
    <row r="39" spans="1:9" ht="15.75">
      <c r="A39" s="154" t="s">
        <v>205</v>
      </c>
      <c r="B39" s="155" t="s">
        <v>206</v>
      </c>
      <c r="C39" s="161" t="s">
        <v>206</v>
      </c>
      <c r="D39" s="163"/>
      <c r="E39" s="163"/>
      <c r="F39" s="163"/>
      <c r="G39" s="157"/>
      <c r="H39" s="159"/>
      <c r="I39" s="159"/>
    </row>
    <row r="40" spans="1:9" ht="15.75">
      <c r="A40" s="154" t="s">
        <v>207</v>
      </c>
      <c r="B40" s="155" t="s">
        <v>208</v>
      </c>
      <c r="C40" s="156" t="s">
        <v>208</v>
      </c>
      <c r="D40" s="163"/>
      <c r="E40" s="163"/>
      <c r="F40" s="163"/>
      <c r="G40" s="157" t="s">
        <v>209</v>
      </c>
      <c r="H40" s="159">
        <v>16200.79</v>
      </c>
      <c r="I40" s="159">
        <v>18584.39</v>
      </c>
    </row>
    <row r="41" spans="1:9" ht="15.75" customHeight="1">
      <c r="A41" s="154" t="s">
        <v>210</v>
      </c>
      <c r="B41" s="155" t="s">
        <v>211</v>
      </c>
      <c r="C41" s="161" t="s">
        <v>212</v>
      </c>
      <c r="D41" s="145"/>
      <c r="E41" s="145"/>
      <c r="F41" s="145"/>
      <c r="G41" s="157"/>
      <c r="H41" s="159"/>
      <c r="I41" s="159"/>
    </row>
    <row r="42" spans="1:9" ht="15.75" customHeight="1">
      <c r="A42" s="154" t="s">
        <v>213</v>
      </c>
      <c r="B42" s="155" t="s">
        <v>214</v>
      </c>
      <c r="C42" s="161" t="s">
        <v>215</v>
      </c>
      <c r="D42" s="163"/>
      <c r="E42" s="163"/>
      <c r="F42" s="163"/>
      <c r="G42" s="157"/>
      <c r="H42" s="159"/>
      <c r="I42" s="159"/>
    </row>
    <row r="43" spans="1:9" ht="15.75">
      <c r="A43" s="154" t="s">
        <v>216</v>
      </c>
      <c r="B43" s="155" t="s">
        <v>217</v>
      </c>
      <c r="C43" s="161" t="s">
        <v>218</v>
      </c>
      <c r="D43" s="163"/>
      <c r="E43" s="163"/>
      <c r="F43" s="163"/>
      <c r="G43" s="157"/>
      <c r="H43" s="159"/>
      <c r="I43" s="159"/>
    </row>
    <row r="44" spans="1:9" ht="15.75">
      <c r="A44" s="154" t="s">
        <v>219</v>
      </c>
      <c r="B44" s="155" t="s">
        <v>220</v>
      </c>
      <c r="C44" s="161" t="s">
        <v>221</v>
      </c>
      <c r="D44" s="163"/>
      <c r="E44" s="163"/>
      <c r="F44" s="163"/>
      <c r="G44" s="157" t="s">
        <v>222</v>
      </c>
      <c r="H44" s="159">
        <v>2962.43</v>
      </c>
      <c r="I44" s="159">
        <v>3444.66</v>
      </c>
    </row>
    <row r="45" spans="1:9" ht="15.75">
      <c r="A45" s="154" t="s">
        <v>223</v>
      </c>
      <c r="B45" s="155" t="s">
        <v>224</v>
      </c>
      <c r="C45" s="164" t="s">
        <v>225</v>
      </c>
      <c r="D45" s="165"/>
      <c r="E45" s="165"/>
      <c r="F45" s="166"/>
      <c r="G45" s="157"/>
      <c r="H45" s="159"/>
      <c r="I45" s="159"/>
    </row>
    <row r="46" spans="1:9" ht="15.75">
      <c r="A46" s="149" t="s">
        <v>61</v>
      </c>
      <c r="B46" s="167" t="s">
        <v>226</v>
      </c>
      <c r="C46" s="168" t="s">
        <v>226</v>
      </c>
      <c r="D46" s="169"/>
      <c r="E46" s="169"/>
      <c r="F46" s="170"/>
      <c r="G46" s="157">
        <v>30</v>
      </c>
      <c r="H46" s="153">
        <f>H21-H31</f>
        <v>210.13000000000466</v>
      </c>
      <c r="I46" s="153">
        <f>I21-I31</f>
        <v>261.87000000011176</v>
      </c>
    </row>
    <row r="47" spans="1:9" ht="15.75">
      <c r="A47" s="149" t="s">
        <v>91</v>
      </c>
      <c r="B47" s="149" t="s">
        <v>227</v>
      </c>
      <c r="C47" s="171" t="s">
        <v>227</v>
      </c>
      <c r="D47" s="169"/>
      <c r="E47" s="169"/>
      <c r="F47" s="170"/>
      <c r="G47" s="172"/>
      <c r="H47" s="153">
        <f>IF(TYPE(H48)=1,H48,0)-IF(TYPE(H49)=1,H49,0)-IF(TYPE(H50)=1,H50,0)</f>
        <v>0</v>
      </c>
      <c r="I47" s="153">
        <f>IF(TYPE(I48)=1,I48,0)-IF(TYPE(I49)=1,I49,0)-IF(TYPE(I50)=1,I50,0)</f>
        <v>0</v>
      </c>
    </row>
    <row r="48" spans="1:9" ht="15.75">
      <c r="A48" s="160" t="s">
        <v>228</v>
      </c>
      <c r="B48" s="155" t="s">
        <v>229</v>
      </c>
      <c r="C48" s="164" t="s">
        <v>230</v>
      </c>
      <c r="D48" s="165"/>
      <c r="E48" s="165"/>
      <c r="F48" s="166"/>
      <c r="G48" s="173"/>
      <c r="H48" s="158"/>
      <c r="I48" s="159"/>
    </row>
    <row r="49" spans="1:9" ht="15.75">
      <c r="A49" s="160" t="s">
        <v>32</v>
      </c>
      <c r="B49" s="155" t="s">
        <v>231</v>
      </c>
      <c r="C49" s="164" t="s">
        <v>231</v>
      </c>
      <c r="D49" s="165"/>
      <c r="E49" s="165"/>
      <c r="F49" s="166"/>
      <c r="G49" s="173"/>
      <c r="H49" s="159"/>
      <c r="I49" s="159"/>
    </row>
    <row r="50" spans="1:9" ht="15.75">
      <c r="A50" s="160" t="s">
        <v>232</v>
      </c>
      <c r="B50" s="155" t="s">
        <v>233</v>
      </c>
      <c r="C50" s="164" t="s">
        <v>234</v>
      </c>
      <c r="D50" s="165"/>
      <c r="E50" s="165"/>
      <c r="F50" s="166"/>
      <c r="G50" s="173"/>
      <c r="H50" s="159"/>
      <c r="I50" s="159"/>
    </row>
    <row r="51" spans="1:9" ht="15.75">
      <c r="A51" s="149" t="s">
        <v>99</v>
      </c>
      <c r="B51" s="167" t="s">
        <v>235</v>
      </c>
      <c r="C51" s="168" t="s">
        <v>235</v>
      </c>
      <c r="D51" s="169"/>
      <c r="E51" s="169"/>
      <c r="F51" s="170"/>
      <c r="G51" s="172"/>
      <c r="H51" s="159"/>
      <c r="I51" s="159"/>
    </row>
    <row r="52" spans="1:9" ht="30" customHeight="1">
      <c r="A52" s="149" t="s">
        <v>126</v>
      </c>
      <c r="B52" s="167" t="s">
        <v>236</v>
      </c>
      <c r="C52" s="174" t="s">
        <v>236</v>
      </c>
      <c r="D52" s="175"/>
      <c r="E52" s="175"/>
      <c r="F52" s="176"/>
      <c r="G52" s="172"/>
      <c r="H52" s="159"/>
      <c r="I52" s="159"/>
    </row>
    <row r="53" spans="1:9" ht="15.75">
      <c r="A53" s="149" t="s">
        <v>139</v>
      </c>
      <c r="B53" s="167" t="s">
        <v>237</v>
      </c>
      <c r="C53" s="168" t="s">
        <v>237</v>
      </c>
      <c r="D53" s="169"/>
      <c r="E53" s="169"/>
      <c r="F53" s="170"/>
      <c r="G53" s="172"/>
      <c r="H53" s="159"/>
      <c r="I53" s="159"/>
    </row>
    <row r="54" spans="1:9" ht="30" customHeight="1">
      <c r="A54" s="149" t="s">
        <v>238</v>
      </c>
      <c r="B54" s="149" t="s">
        <v>239</v>
      </c>
      <c r="C54" s="177" t="s">
        <v>239</v>
      </c>
      <c r="D54" s="175"/>
      <c r="E54" s="175"/>
      <c r="F54" s="176"/>
      <c r="G54" s="172"/>
      <c r="H54" s="153">
        <f>SUM(H46,H47,H51,H52,H53)</f>
        <v>210.13000000000466</v>
      </c>
      <c r="I54" s="153">
        <f>SUM(I46,I47,I51,I52,I53)</f>
        <v>261.87000000011176</v>
      </c>
    </row>
    <row r="55" spans="1:9" ht="15.75">
      <c r="A55" s="149" t="s">
        <v>19</v>
      </c>
      <c r="B55" s="149" t="s">
        <v>240</v>
      </c>
      <c r="C55" s="171" t="s">
        <v>240</v>
      </c>
      <c r="D55" s="169"/>
      <c r="E55" s="169"/>
      <c r="F55" s="170"/>
      <c r="G55" s="172"/>
      <c r="H55" s="159"/>
      <c r="I55" s="159"/>
    </row>
    <row r="56" spans="1:9" ht="15.75">
      <c r="A56" s="149" t="s">
        <v>241</v>
      </c>
      <c r="B56" s="167" t="s">
        <v>242</v>
      </c>
      <c r="C56" s="168" t="s">
        <v>242</v>
      </c>
      <c r="D56" s="169"/>
      <c r="E56" s="169"/>
      <c r="F56" s="170"/>
      <c r="G56" s="172"/>
      <c r="H56" s="153">
        <f>SUM(H54,H55)</f>
        <v>210.13000000000466</v>
      </c>
      <c r="I56" s="153">
        <f>SUM(I54,I55)</f>
        <v>261.87000000011176</v>
      </c>
    </row>
    <row r="57" spans="1:9" ht="15.75">
      <c r="A57" s="160" t="s">
        <v>19</v>
      </c>
      <c r="B57" s="155" t="s">
        <v>243</v>
      </c>
      <c r="C57" s="164" t="s">
        <v>243</v>
      </c>
      <c r="D57" s="165"/>
      <c r="E57" s="165"/>
      <c r="F57" s="166"/>
      <c r="G57" s="173"/>
      <c r="H57" s="158"/>
      <c r="I57" s="158"/>
    </row>
    <row r="58" spans="1:9" ht="15.75">
      <c r="A58" s="160" t="s">
        <v>32</v>
      </c>
      <c r="B58" s="155" t="s">
        <v>244</v>
      </c>
      <c r="C58" s="164" t="s">
        <v>244</v>
      </c>
      <c r="D58" s="165"/>
      <c r="E58" s="165"/>
      <c r="F58" s="166"/>
      <c r="G58" s="173"/>
      <c r="H58" s="158"/>
      <c r="I58" s="158"/>
    </row>
    <row r="59" spans="1:9">
      <c r="A59" s="178"/>
      <c r="B59" s="178"/>
      <c r="C59" s="178"/>
      <c r="D59" s="178"/>
      <c r="G59" s="179"/>
      <c r="H59" s="179"/>
      <c r="I59" s="179"/>
    </row>
    <row r="60" spans="1:9" ht="15.75" customHeight="1">
      <c r="A60" s="180" t="s">
        <v>245</v>
      </c>
      <c r="B60" s="180"/>
      <c r="C60" s="180"/>
      <c r="D60" s="180"/>
      <c r="E60" s="180"/>
      <c r="F60" s="180"/>
      <c r="G60" s="181"/>
      <c r="H60" s="182" t="s">
        <v>144</v>
      </c>
      <c r="I60" s="182"/>
    </row>
    <row r="61" spans="1:9" s="141" customFormat="1" ht="18.75" customHeight="1">
      <c r="A61" s="183" t="s">
        <v>246</v>
      </c>
      <c r="B61" s="183"/>
      <c r="C61" s="183"/>
      <c r="D61" s="183"/>
      <c r="E61" s="183"/>
      <c r="F61" s="183"/>
      <c r="G61" s="184" t="s">
        <v>146</v>
      </c>
      <c r="H61" s="185" t="s">
        <v>147</v>
      </c>
      <c r="I61" s="185"/>
    </row>
    <row r="62" spans="1:9" s="141" customFormat="1" ht="10.5" customHeight="1">
      <c r="A62" s="186"/>
      <c r="B62" s="186"/>
      <c r="C62" s="186"/>
      <c r="D62" s="186"/>
      <c r="E62" s="186"/>
      <c r="F62" s="186"/>
      <c r="G62" s="186"/>
      <c r="H62" s="187"/>
      <c r="I62" s="187"/>
    </row>
    <row r="63" spans="1:9" s="141" customFormat="1" ht="15" customHeight="1">
      <c r="A63" s="188" t="s">
        <v>148</v>
      </c>
      <c r="B63" s="188"/>
      <c r="C63" s="188"/>
      <c r="D63" s="188"/>
      <c r="E63" s="188"/>
      <c r="F63" s="188"/>
      <c r="G63" s="102" t="s">
        <v>247</v>
      </c>
      <c r="H63" s="189" t="s">
        <v>149</v>
      </c>
      <c r="I63" s="189"/>
    </row>
    <row r="64" spans="1:9" s="141" customFormat="1" ht="12" customHeight="1">
      <c r="A64" s="190" t="s">
        <v>248</v>
      </c>
      <c r="B64" s="190"/>
      <c r="C64" s="190"/>
      <c r="D64" s="190"/>
      <c r="E64" s="190"/>
      <c r="F64" s="190"/>
      <c r="G64" s="191" t="s">
        <v>249</v>
      </c>
      <c r="H64" s="192" t="s">
        <v>147</v>
      </c>
      <c r="I64" s="192"/>
    </row>
    <row r="67" spans="1:10" ht="12.75" customHeight="1">
      <c r="A67" s="5"/>
      <c r="B67" s="5"/>
      <c r="C67" s="5"/>
      <c r="D67" s="5"/>
      <c r="E67" s="2"/>
      <c r="F67" s="5"/>
      <c r="G67" s="5"/>
      <c r="H67" s="125"/>
      <c r="I67" s="5"/>
      <c r="J67" s="5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5:I15"/>
    <mergeCell ref="A17:I17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P13" sqref="P13"/>
    </sheetView>
  </sheetViews>
  <sheetFormatPr defaultRowHeight="15"/>
  <cols>
    <col min="1" max="1" width="6" style="193" customWidth="1"/>
    <col min="2" max="2" width="32.85546875" style="129" customWidth="1"/>
    <col min="3" max="10" width="15.7109375" style="129" customWidth="1"/>
    <col min="11" max="11" width="13.140625" style="129" customWidth="1"/>
    <col min="12" max="13" width="15.7109375" style="129" customWidth="1"/>
    <col min="14" max="16384" width="9.140625" style="129"/>
  </cols>
  <sheetData>
    <row r="1" spans="1:13">
      <c r="I1" s="194"/>
      <c r="J1" s="194"/>
      <c r="K1" s="194"/>
    </row>
    <row r="2" spans="1:13">
      <c r="I2" s="129" t="s">
        <v>250</v>
      </c>
    </row>
    <row r="3" spans="1:13">
      <c r="I3" s="129" t="s">
        <v>251</v>
      </c>
    </row>
    <row r="5" spans="1:13">
      <c r="A5" s="195" t="s">
        <v>252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>
      <c r="A6" s="195" t="s">
        <v>253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8" spans="1:13">
      <c r="A8" s="195" t="s">
        <v>254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</row>
    <row r="10" spans="1:13">
      <c r="A10" s="197" t="s">
        <v>12</v>
      </c>
      <c r="B10" s="197" t="s">
        <v>255</v>
      </c>
      <c r="C10" s="197" t="s">
        <v>256</v>
      </c>
      <c r="D10" s="197" t="s">
        <v>257</v>
      </c>
      <c r="E10" s="197"/>
      <c r="F10" s="197"/>
      <c r="G10" s="197"/>
      <c r="H10" s="197"/>
      <c r="I10" s="197"/>
      <c r="J10" s="198"/>
      <c r="K10" s="198"/>
      <c r="L10" s="197"/>
      <c r="M10" s="197" t="s">
        <v>258</v>
      </c>
    </row>
    <row r="11" spans="1:13" ht="114">
      <c r="A11" s="197"/>
      <c r="B11" s="197"/>
      <c r="C11" s="197"/>
      <c r="D11" s="199" t="s">
        <v>259</v>
      </c>
      <c r="E11" s="199" t="s">
        <v>260</v>
      </c>
      <c r="F11" s="199" t="s">
        <v>261</v>
      </c>
      <c r="G11" s="199" t="s">
        <v>262</v>
      </c>
      <c r="H11" s="199" t="s">
        <v>263</v>
      </c>
      <c r="I11" s="200" t="s">
        <v>264</v>
      </c>
      <c r="J11" s="199" t="s">
        <v>265</v>
      </c>
      <c r="K11" s="201" t="s">
        <v>266</v>
      </c>
      <c r="L11" s="202" t="s">
        <v>267</v>
      </c>
      <c r="M11" s="197"/>
    </row>
    <row r="12" spans="1:13">
      <c r="A12" s="203">
        <v>1</v>
      </c>
      <c r="B12" s="203">
        <v>2</v>
      </c>
      <c r="C12" s="203">
        <v>3</v>
      </c>
      <c r="D12" s="203">
        <v>4</v>
      </c>
      <c r="E12" s="203">
        <v>5</v>
      </c>
      <c r="F12" s="203">
        <v>6</v>
      </c>
      <c r="G12" s="203">
        <v>7</v>
      </c>
      <c r="H12" s="203">
        <v>8</v>
      </c>
      <c r="I12" s="203">
        <v>9</v>
      </c>
      <c r="J12" s="203">
        <v>10</v>
      </c>
      <c r="K12" s="204" t="s">
        <v>268</v>
      </c>
      <c r="L12" s="203">
        <v>12</v>
      </c>
      <c r="M12" s="203">
        <v>13</v>
      </c>
    </row>
    <row r="13" spans="1:13" ht="71.25">
      <c r="A13" s="199" t="s">
        <v>269</v>
      </c>
      <c r="B13" s="205" t="s">
        <v>270</v>
      </c>
      <c r="C13" s="206">
        <f t="shared" ref="C13:L13" si="0">SUM(C14:C15)</f>
        <v>27283.339999999997</v>
      </c>
      <c r="D13" s="206">
        <f t="shared" si="0"/>
        <v>264619.46999999997</v>
      </c>
      <c r="E13" s="206">
        <f t="shared" si="0"/>
        <v>0</v>
      </c>
      <c r="F13" s="206">
        <f t="shared" si="0"/>
        <v>2.56</v>
      </c>
      <c r="G13" s="206">
        <f t="shared" si="0"/>
        <v>0</v>
      </c>
      <c r="H13" s="206">
        <f t="shared" si="0"/>
        <v>0</v>
      </c>
      <c r="I13" s="206">
        <f t="shared" si="0"/>
        <v>-271598.98000000004</v>
      </c>
      <c r="J13" s="206">
        <f t="shared" si="0"/>
        <v>0</v>
      </c>
      <c r="K13" s="206">
        <f t="shared" si="0"/>
        <v>0</v>
      </c>
      <c r="L13" s="206">
        <f t="shared" si="0"/>
        <v>0</v>
      </c>
      <c r="M13" s="206">
        <f t="shared" ref="M13:M25" si="1">SUM(C13:L13)</f>
        <v>20306.389999999898</v>
      </c>
    </row>
    <row r="14" spans="1:13">
      <c r="A14" s="207" t="s">
        <v>271</v>
      </c>
      <c r="B14" s="208" t="s">
        <v>272</v>
      </c>
      <c r="C14" s="209">
        <v>25889.850000000006</v>
      </c>
      <c r="D14" s="209">
        <v>15716.44</v>
      </c>
      <c r="E14" s="209">
        <v>1040.3900000000001</v>
      </c>
      <c r="F14" s="209">
        <v>2.56</v>
      </c>
      <c r="G14" s="209"/>
      <c r="H14" s="209"/>
      <c r="I14" s="209">
        <v>-26085.59</v>
      </c>
      <c r="J14" s="209"/>
      <c r="K14" s="209"/>
      <c r="L14" s="209"/>
      <c r="M14" s="206">
        <f t="shared" si="1"/>
        <v>16563.650000000005</v>
      </c>
    </row>
    <row r="15" spans="1:13">
      <c r="A15" s="207" t="s">
        <v>273</v>
      </c>
      <c r="B15" s="208" t="s">
        <v>274</v>
      </c>
      <c r="C15" s="209">
        <v>1393.4899999999907</v>
      </c>
      <c r="D15" s="209">
        <v>248903.03</v>
      </c>
      <c r="E15" s="209">
        <v>-1040.3900000000001</v>
      </c>
      <c r="F15" s="209"/>
      <c r="G15" s="209"/>
      <c r="H15" s="209"/>
      <c r="I15" s="209">
        <v>-245513.39</v>
      </c>
      <c r="J15" s="209"/>
      <c r="K15" s="209"/>
      <c r="L15" s="209"/>
      <c r="M15" s="206">
        <f t="shared" si="1"/>
        <v>3742.7399999999616</v>
      </c>
    </row>
    <row r="16" spans="1:13" ht="85.5">
      <c r="A16" s="199" t="s">
        <v>275</v>
      </c>
      <c r="B16" s="205" t="s">
        <v>276</v>
      </c>
      <c r="C16" s="206">
        <f t="shared" ref="C16:L16" si="2">SUM(C17:C18)</f>
        <v>0</v>
      </c>
      <c r="D16" s="206">
        <f t="shared" si="2"/>
        <v>2734.84</v>
      </c>
      <c r="E16" s="206">
        <f t="shared" si="2"/>
        <v>0</v>
      </c>
      <c r="F16" s="206">
        <f t="shared" si="2"/>
        <v>423.42</v>
      </c>
      <c r="G16" s="206">
        <f t="shared" si="2"/>
        <v>0</v>
      </c>
      <c r="H16" s="206">
        <f t="shared" si="2"/>
        <v>0</v>
      </c>
      <c r="I16" s="206">
        <f t="shared" si="2"/>
        <v>-2437.1999999999998</v>
      </c>
      <c r="J16" s="206">
        <f t="shared" si="2"/>
        <v>0</v>
      </c>
      <c r="K16" s="206">
        <f t="shared" si="2"/>
        <v>0</v>
      </c>
      <c r="L16" s="206">
        <f t="shared" si="2"/>
        <v>0</v>
      </c>
      <c r="M16" s="206">
        <f t="shared" si="1"/>
        <v>721.0600000000004</v>
      </c>
    </row>
    <row r="17" spans="1:13" ht="45">
      <c r="A17" s="207" t="s">
        <v>277</v>
      </c>
      <c r="B17" s="208" t="s">
        <v>272</v>
      </c>
      <c r="C17" s="209"/>
      <c r="D17" s="209"/>
      <c r="E17" s="209">
        <v>1917.68</v>
      </c>
      <c r="F17" s="209">
        <v>423.42</v>
      </c>
      <c r="G17" s="209"/>
      <c r="H17" s="209"/>
      <c r="I17" s="209">
        <v>-2127.6799999999998</v>
      </c>
      <c r="J17" s="209"/>
      <c r="K17" s="209"/>
      <c r="L17" s="209"/>
      <c r="M17" s="206">
        <f t="shared" si="1"/>
        <v>213.42000000000007</v>
      </c>
    </row>
    <row r="18" spans="1:13" ht="60">
      <c r="A18" s="207" t="s">
        <v>278</v>
      </c>
      <c r="B18" s="208" t="s">
        <v>274</v>
      </c>
      <c r="C18" s="209"/>
      <c r="D18" s="209">
        <v>2734.84</v>
      </c>
      <c r="E18" s="209">
        <v>-1917.68</v>
      </c>
      <c r="F18" s="209"/>
      <c r="G18" s="209"/>
      <c r="H18" s="209"/>
      <c r="I18" s="209">
        <v>-309.52</v>
      </c>
      <c r="J18" s="209"/>
      <c r="K18" s="209"/>
      <c r="L18" s="209"/>
      <c r="M18" s="206">
        <f t="shared" si="1"/>
        <v>507.6400000000001</v>
      </c>
    </row>
    <row r="19" spans="1:13" ht="409.5">
      <c r="A19" s="199" t="s">
        <v>279</v>
      </c>
      <c r="B19" s="205" t="s">
        <v>280</v>
      </c>
      <c r="C19" s="206">
        <f t="shared" ref="C19:L19" si="3">SUM(C20:C21)</f>
        <v>0</v>
      </c>
      <c r="D19" s="206">
        <f t="shared" si="3"/>
        <v>0</v>
      </c>
      <c r="E19" s="206">
        <f t="shared" si="3"/>
        <v>0</v>
      </c>
      <c r="F19" s="206">
        <f t="shared" si="3"/>
        <v>0</v>
      </c>
      <c r="G19" s="206">
        <f t="shared" si="3"/>
        <v>0</v>
      </c>
      <c r="H19" s="206">
        <f t="shared" si="3"/>
        <v>0</v>
      </c>
      <c r="I19" s="206">
        <f t="shared" si="3"/>
        <v>0</v>
      </c>
      <c r="J19" s="206">
        <f>SUM(J20:J21)</f>
        <v>0</v>
      </c>
      <c r="K19" s="206">
        <f t="shared" si="3"/>
        <v>0</v>
      </c>
      <c r="L19" s="206">
        <f t="shared" si="3"/>
        <v>0</v>
      </c>
      <c r="M19" s="206">
        <f t="shared" si="1"/>
        <v>0</v>
      </c>
    </row>
    <row r="20" spans="1:13" ht="45">
      <c r="A20" s="207" t="s">
        <v>281</v>
      </c>
      <c r="B20" s="208" t="s">
        <v>272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6">
        <f t="shared" si="1"/>
        <v>0</v>
      </c>
    </row>
    <row r="21" spans="1:13" ht="60">
      <c r="A21" s="207" t="s">
        <v>282</v>
      </c>
      <c r="B21" s="208" t="s">
        <v>274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6">
        <f t="shared" si="1"/>
        <v>0</v>
      </c>
    </row>
    <row r="22" spans="1:13" ht="28.5">
      <c r="A22" s="199" t="s">
        <v>283</v>
      </c>
      <c r="B22" s="205" t="s">
        <v>284</v>
      </c>
      <c r="C22" s="206">
        <f t="shared" ref="C22:L22" si="4">SUM(C23:C24)</f>
        <v>2358.6900000000005</v>
      </c>
      <c r="D22" s="206">
        <f t="shared" si="4"/>
        <v>0</v>
      </c>
      <c r="E22" s="206">
        <f>SUM(E23:E24)</f>
        <v>0</v>
      </c>
      <c r="F22" s="206">
        <f t="shared" si="4"/>
        <v>194.07</v>
      </c>
      <c r="G22" s="206">
        <f t="shared" si="4"/>
        <v>0</v>
      </c>
      <c r="H22" s="206">
        <f t="shared" si="4"/>
        <v>0</v>
      </c>
      <c r="I22" s="206">
        <f t="shared" si="4"/>
        <v>-1063.42</v>
      </c>
      <c r="J22" s="206">
        <f>SUM(J23:J24)</f>
        <v>0</v>
      </c>
      <c r="K22" s="206">
        <f t="shared" si="4"/>
        <v>0</v>
      </c>
      <c r="L22" s="206">
        <f t="shared" si="4"/>
        <v>0</v>
      </c>
      <c r="M22" s="206">
        <f t="shared" si="1"/>
        <v>1489.3400000000006</v>
      </c>
    </row>
    <row r="23" spans="1:13" ht="45">
      <c r="A23" s="207" t="s">
        <v>285</v>
      </c>
      <c r="B23" s="208" t="s">
        <v>272</v>
      </c>
      <c r="C23" s="209">
        <v>1050.9700000000003</v>
      </c>
      <c r="D23" s="209"/>
      <c r="E23" s="209">
        <v>687.49</v>
      </c>
      <c r="F23" s="209">
        <v>194.07</v>
      </c>
      <c r="G23" s="209"/>
      <c r="H23" s="209"/>
      <c r="I23" s="209">
        <v>-1013.4200000000001</v>
      </c>
      <c r="J23" s="209"/>
      <c r="K23" s="209"/>
      <c r="L23" s="209"/>
      <c r="M23" s="206">
        <f t="shared" si="1"/>
        <v>919.11000000000013</v>
      </c>
    </row>
    <row r="24" spans="1:13" ht="60">
      <c r="A24" s="207" t="s">
        <v>286</v>
      </c>
      <c r="B24" s="208" t="s">
        <v>274</v>
      </c>
      <c r="C24" s="209">
        <v>1307.72</v>
      </c>
      <c r="D24" s="209"/>
      <c r="E24" s="209">
        <v>-687.49</v>
      </c>
      <c r="F24" s="209"/>
      <c r="G24" s="209"/>
      <c r="H24" s="209"/>
      <c r="I24" s="209">
        <v>-50</v>
      </c>
      <c r="J24" s="209"/>
      <c r="K24" s="209"/>
      <c r="L24" s="209"/>
      <c r="M24" s="206">
        <f t="shared" si="1"/>
        <v>570.23</v>
      </c>
    </row>
    <row r="25" spans="1:13" ht="57">
      <c r="A25" s="199" t="s">
        <v>287</v>
      </c>
      <c r="B25" s="205" t="s">
        <v>288</v>
      </c>
      <c r="C25" s="210">
        <f t="shared" ref="C25:L25" si="5">SUM(C13,C16,C19,C22)</f>
        <v>29642.03</v>
      </c>
      <c r="D25" s="210">
        <f t="shared" si="5"/>
        <v>267354.31</v>
      </c>
      <c r="E25" s="210">
        <f t="shared" si="5"/>
        <v>0</v>
      </c>
      <c r="F25" s="210">
        <f t="shared" si="5"/>
        <v>620.04999999999995</v>
      </c>
      <c r="G25" s="210">
        <f t="shared" si="5"/>
        <v>0</v>
      </c>
      <c r="H25" s="210">
        <f t="shared" si="5"/>
        <v>0</v>
      </c>
      <c r="I25" s="210">
        <f t="shared" si="5"/>
        <v>-275099.60000000003</v>
      </c>
      <c r="J25" s="210">
        <f t="shared" si="5"/>
        <v>0</v>
      </c>
      <c r="K25" s="210">
        <f t="shared" si="5"/>
        <v>0</v>
      </c>
      <c r="L25" s="210">
        <f t="shared" si="5"/>
        <v>0</v>
      </c>
      <c r="M25" s="210">
        <f t="shared" si="1"/>
        <v>22516.789999999921</v>
      </c>
    </row>
    <row r="26" spans="1:13">
      <c r="A26" s="211" t="s">
        <v>289</v>
      </c>
    </row>
    <row r="27" spans="1:13" customFormat="1">
      <c r="A27" s="212"/>
      <c r="B27" s="212"/>
      <c r="C27" s="212"/>
      <c r="D27" s="212"/>
      <c r="E27" s="212"/>
    </row>
    <row r="28" spans="1:13" customFormat="1">
      <c r="A28" s="212"/>
      <c r="B28" s="212"/>
      <c r="C28" s="212"/>
      <c r="D28" s="212"/>
      <c r="E28" s="212"/>
    </row>
    <row r="29" spans="1:13" customFormat="1">
      <c r="A29" s="5"/>
      <c r="B29" s="5"/>
      <c r="C29" s="5"/>
      <c r="D29" s="5"/>
      <c r="E29" s="2"/>
      <c r="F29" s="5"/>
      <c r="G29" s="5"/>
      <c r="H29" s="5"/>
      <c r="I29" s="5"/>
      <c r="J29" s="5"/>
      <c r="K29" s="5"/>
      <c r="L29" s="5"/>
      <c r="M29" s="5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S02_1P</vt:lpstr>
      <vt:lpstr>S03_2P</vt:lpstr>
      <vt:lpstr>S20_4P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dcterms:created xsi:type="dcterms:W3CDTF">2017-07-13T10:46:19Z</dcterms:created>
  <dcterms:modified xsi:type="dcterms:W3CDTF">2017-07-13T10:50:27Z</dcterms:modified>
</cp:coreProperties>
</file>